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1273680\OneDrive - CAMG\SGDOF - Assessoria\2025\Transparencia\"/>
    </mc:Choice>
  </mc:AlternateContent>
  <bookViews>
    <workbookView xWindow="0" yWindow="0" windowWidth="28800" windowHeight="13500" tabRatio="838" activeTab="6"/>
  </bookViews>
  <sheets>
    <sheet name="RECEITA DOMG-e 2019" sheetId="5" r:id="rId1"/>
    <sheet name="RECEITA DOMG-e 2020" sheetId="4" r:id="rId2"/>
    <sheet name="RECEITA DOMG-e 2021" sheetId="6" r:id="rId3"/>
    <sheet name="RECEITA DOMG-e 2022" sheetId="7" r:id="rId4"/>
    <sheet name="RECEITA DOMG-e 2023" sheetId="8" r:id="rId5"/>
    <sheet name="RECEITA DOMG-e 2024" sheetId="10" r:id="rId6"/>
    <sheet name="RECEITA DOMG-e 2025" sheetId="9" r:id="rId7"/>
  </sheets>
  <externalReferences>
    <externalReference r:id="rId8"/>
    <externalReference r:id="rId9"/>
    <externalReference r:id="rId10"/>
    <externalReference r:id="rId11"/>
  </externalReferences>
  <definedNames>
    <definedName name="_xlnm.Print_Area" localSheetId="0">'RECEITA DOMG-e 2019'!$B$2:$F$20</definedName>
    <definedName name="_xlnm.Print_Area" localSheetId="1">'RECEITA DOMG-e 2020'!$B$2:$F$20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0" l="1"/>
  <c r="D20" i="10"/>
  <c r="C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16" i="9"/>
  <c r="F20" i="10" l="1"/>
  <c r="F8" i="9"/>
  <c r="F9" i="9"/>
  <c r="F10" i="9"/>
  <c r="F11" i="9"/>
  <c r="F12" i="9"/>
  <c r="F13" i="9"/>
  <c r="F14" i="9"/>
  <c r="F15" i="9"/>
  <c r="F17" i="9"/>
  <c r="F18" i="9"/>
  <c r="F19" i="9"/>
  <c r="E20" i="9" l="1"/>
  <c r="D20" i="9"/>
  <c r="C20" i="9"/>
  <c r="F20" i="9"/>
  <c r="F9" i="8" l="1"/>
  <c r="F10" i="8"/>
  <c r="F11" i="8"/>
  <c r="F12" i="8"/>
  <c r="F13" i="8"/>
  <c r="F14" i="8"/>
  <c r="F15" i="8"/>
  <c r="F16" i="8"/>
  <c r="F17" i="8"/>
  <c r="F18" i="8"/>
  <c r="F19" i="8"/>
  <c r="F8" i="8"/>
  <c r="D19" i="7"/>
  <c r="D18" i="7"/>
  <c r="D17" i="7"/>
  <c r="D16" i="7"/>
  <c r="D15" i="7"/>
  <c r="D14" i="7"/>
  <c r="D13" i="7"/>
  <c r="D12" i="7"/>
  <c r="D11" i="7"/>
  <c r="D10" i="7"/>
  <c r="D9" i="7"/>
  <c r="D8" i="7"/>
  <c r="D20" i="7" s="1"/>
  <c r="C19" i="7"/>
  <c r="C18" i="7"/>
  <c r="C17" i="7"/>
  <c r="C16" i="7"/>
  <c r="C15" i="7"/>
  <c r="F15" i="7" s="1"/>
  <c r="C14" i="7"/>
  <c r="C13" i="7"/>
  <c r="F13" i="7" s="1"/>
  <c r="C12" i="7"/>
  <c r="C11" i="7"/>
  <c r="C10" i="7"/>
  <c r="C9" i="7"/>
  <c r="C8" i="7"/>
  <c r="F10" i="7"/>
  <c r="F14" i="7"/>
  <c r="F18" i="7"/>
  <c r="E20" i="6"/>
  <c r="D19" i="6"/>
  <c r="D18" i="6"/>
  <c r="D17" i="6"/>
  <c r="D16" i="6"/>
  <c r="D15" i="6"/>
  <c r="D14" i="6"/>
  <c r="D13" i="6"/>
  <c r="D12" i="6"/>
  <c r="D11" i="6"/>
  <c r="D10" i="6"/>
  <c r="D9" i="6"/>
  <c r="D8" i="6"/>
  <c r="C19" i="6"/>
  <c r="F19" i="6" s="1"/>
  <c r="C18" i="6"/>
  <c r="F18" i="6" s="1"/>
  <c r="C17" i="6"/>
  <c r="F17" i="6" s="1"/>
  <c r="C16" i="6"/>
  <c r="F16" i="6" s="1"/>
  <c r="C15" i="6"/>
  <c r="F15" i="6" s="1"/>
  <c r="C14" i="6"/>
  <c r="F14" i="6" s="1"/>
  <c r="C13" i="6"/>
  <c r="F13" i="6" s="1"/>
  <c r="C12" i="6"/>
  <c r="F12" i="6" s="1"/>
  <c r="C11" i="6"/>
  <c r="F11" i="6" s="1"/>
  <c r="C10" i="6"/>
  <c r="F10" i="6" s="1"/>
  <c r="C9" i="6"/>
  <c r="F9" i="6" s="1"/>
  <c r="C8" i="6"/>
  <c r="C20" i="6" s="1"/>
  <c r="D19" i="4"/>
  <c r="D18" i="4"/>
  <c r="D17" i="4"/>
  <c r="D16" i="4"/>
  <c r="D15" i="4"/>
  <c r="C19" i="4"/>
  <c r="C18" i="4"/>
  <c r="C17" i="4"/>
  <c r="C16" i="4"/>
  <c r="C15" i="4"/>
  <c r="E20" i="8"/>
  <c r="D20" i="8"/>
  <c r="C20" i="8"/>
  <c r="E20" i="7"/>
  <c r="F11" i="7" l="1"/>
  <c r="F19" i="7"/>
  <c r="F8" i="6"/>
  <c r="D20" i="6"/>
  <c r="C20" i="7"/>
  <c r="F12" i="7"/>
  <c r="F8" i="7"/>
  <c r="F9" i="7"/>
  <c r="F17" i="7"/>
  <c r="F20" i="8"/>
  <c r="F16" i="7"/>
  <c r="F20" i="6"/>
  <c r="F20" i="7" l="1"/>
  <c r="E20" i="5"/>
  <c r="D20" i="5"/>
  <c r="C20" i="5"/>
  <c r="F19" i="5"/>
  <c r="F18" i="5"/>
  <c r="F17" i="5"/>
  <c r="F16" i="5"/>
  <c r="F15" i="5"/>
  <c r="F14" i="5"/>
  <c r="F13" i="5"/>
  <c r="F12" i="5"/>
  <c r="F11" i="5"/>
  <c r="F10" i="5"/>
  <c r="F9" i="5"/>
  <c r="F8" i="5"/>
  <c r="F19" i="4"/>
  <c r="F18" i="4"/>
  <c r="F17" i="4"/>
  <c r="F16" i="4"/>
  <c r="F15" i="4"/>
  <c r="F14" i="4"/>
  <c r="F13" i="4"/>
  <c r="F12" i="4"/>
  <c r="F11" i="4"/>
  <c r="F10" i="4"/>
  <c r="F9" i="4"/>
  <c r="F8" i="4"/>
  <c r="E20" i="4"/>
  <c r="F20" i="4" l="1"/>
  <c r="F20" i="5"/>
  <c r="C20" i="4"/>
  <c r="D20" i="4" l="1"/>
</calcChain>
</file>

<file path=xl/sharedStrings.xml><?xml version="1.0" encoding="utf-8"?>
<sst xmlns="http://schemas.openxmlformats.org/spreadsheetml/2006/main" count="161" uniqueCount="30">
  <si>
    <t>Secretaria de Estado de Governo</t>
  </si>
  <si>
    <t>Receita à vista (R$)</t>
  </si>
  <si>
    <t>Receita Faturada (R$)</t>
  </si>
  <si>
    <t>Receita de Atualização Monetária (R$)</t>
  </si>
  <si>
    <t>RECEITA DE SERVIÇO DE PUBLICAÇÃO NO DIÁRIO OFICIAL ELETRÔNICO MINAS GERAIS (DOMG-e)</t>
  </si>
  <si>
    <t>Receita Total (R$)</t>
  </si>
  <si>
    <t>Janeiro</t>
  </si>
  <si>
    <t>Fevereiro</t>
  </si>
  <si>
    <t xml:space="preserve">Março 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</si>
  <si>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</si>
  <si>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</si>
  <si>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</si>
  <si>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</si>
  <si>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</si>
  <si>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</si>
  <si>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</si>
  <si>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</si>
  <si>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</si>
  <si>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</si>
  <si>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 xml:space="preserve">     Governo do Estado de Minas Gerais</t>
  </si>
  <si>
    <t xml:space="preserve">Atualizado em: </t>
  </si>
  <si>
    <t>Mês/2019</t>
  </si>
  <si>
    <t>Mês/2020</t>
  </si>
  <si>
    <t>Mês/2021</t>
  </si>
  <si>
    <t>Mês/2022</t>
  </si>
  <si>
    <t>Mês/2023</t>
  </si>
  <si>
    <t xml:space="preserve">                         Superintendência de Gestão do Diário Oficial</t>
  </si>
  <si>
    <t>Mês/2024</t>
  </si>
  <si>
    <t>Mês/2025</t>
  </si>
  <si>
    <t>Outras Receitas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</si>
</sst>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Border="1" applyAlignment="1">
      <alignment horizontal="right"/>
    </xf>
    <xf numFmtId="164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0" fontId="0" fillId="0" borderId="0" xfId="0" applyNumberForma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right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4" fontId="0" fillId="2" borderId="4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4" xfId="1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right"/>
    </xf>
    <xf numFmtId="164" fontId="2" fillId="2" borderId="4" xfId="0" applyNumberFormat="1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/>
    </xf>
    <xf numFmtId="164" fontId="4" fillId="0" borderId="4" xfId="2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182245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544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182245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571500" cy="544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182245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544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182245</xdr:rowOff>
    </xdr:to>
    <xdr:pic>
      <xdr:nvPicPr>
        <xdr:cNvPr id="5" name="Imagem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544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106045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544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106045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544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106045</xdr:rowOff>
    </xdr:to>
    <xdr:pic>
      <xdr:nvPicPr>
        <xdr:cNvPr id="5" name="Imagem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544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106045</xdr:rowOff>
    </xdr:to>
    <xdr:pic>
      <xdr:nvPicPr>
        <xdr:cNvPr id="6" name="Imagem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544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106045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544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106045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544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106045</xdr:rowOff>
    </xdr:to>
    <xdr:pic>
      <xdr:nvPicPr>
        <xdr:cNvPr id="5" name="Imagem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544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125095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4870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125095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4870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125095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487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125095</xdr:rowOff>
    </xdr:to>
    <xdr:pic>
      <xdr:nvPicPr>
        <xdr:cNvPr id="5" name="Imagem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4679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125095</xdr:rowOff>
    </xdr:to>
    <xdr:pic>
      <xdr:nvPicPr>
        <xdr:cNvPr id="6" name="Imagem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4679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125095</xdr:rowOff>
    </xdr:to>
    <xdr:pic>
      <xdr:nvPicPr>
        <xdr:cNvPr id="7" name="Imagem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467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GOV/Desktop/RELATORIO%20MENSAL/DGR/FECHAMENTO%202018%20-%202019%20-2020/FECHAMENTO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GOV/Desktop/RELATORIO%20MENSAL/DGR/FECHAMENTO%202018%20-%202019%20-2020/FECHAMENT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GOV/Desktop/RELATORIO%20MENSAL/DGR/FECHAMENTO%202018%20a%202022/FECHAMENTO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1478736/Desktop/FECHAMENTO%20202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CHAMENTO JANEIRO"/>
      <sheetName val="FECHAMENTO FEVEREIRO"/>
      <sheetName val="FECHAMENTO MARÇO"/>
      <sheetName val="FECHAMENTO ABRIL"/>
      <sheetName val="FECHAMENTO MAIO"/>
      <sheetName val="FECHAMENTO JUNHO"/>
      <sheetName val="FECHAMENTO JULHO"/>
      <sheetName val="FECHAMENTO AGOSTO"/>
      <sheetName val="FECHAMENTO SETEMBRO"/>
      <sheetName val="FECHAMENTO OUTUBRO"/>
      <sheetName val="FECHAMENTO NOVEMBRO"/>
      <sheetName val="FECHAMENTO DEZEMBRO"/>
      <sheetName val="COMPARATIVO PUBLICAÇÕES"/>
      <sheetName val="COMPARATIVO RECEITA CAIXA"/>
      <sheetName val=" FECHAMENTO 2020 CMC"/>
    </sheetNames>
    <sheetDataSet>
      <sheetData sheetId="0"/>
      <sheetData sheetId="1"/>
      <sheetData sheetId="2"/>
      <sheetData sheetId="3"/>
      <sheetData sheetId="4"/>
      <sheetData sheetId="5"/>
      <sheetData sheetId="6">
        <row r="48">
          <cell r="B48">
            <v>664567.32000000007</v>
          </cell>
        </row>
      </sheetData>
      <sheetData sheetId="7"/>
      <sheetData sheetId="8">
        <row r="46">
          <cell r="B46">
            <v>573256.82999999984</v>
          </cell>
        </row>
      </sheetData>
      <sheetData sheetId="9">
        <row r="47">
          <cell r="B47">
            <v>945251.46</v>
          </cell>
        </row>
      </sheetData>
      <sheetData sheetId="10">
        <row r="48">
          <cell r="B48">
            <v>873222.62999999989</v>
          </cell>
        </row>
      </sheetData>
      <sheetData sheetId="11">
        <row r="57">
          <cell r="B57">
            <v>375533.01</v>
          </cell>
        </row>
      </sheetData>
      <sheetData sheetId="12">
        <row r="5">
          <cell r="N5">
            <v>664567.32000000007</v>
          </cell>
        </row>
        <row r="18">
          <cell r="P18">
            <v>1162132.9500000002</v>
          </cell>
          <cell r="R18">
            <v>1091734.1199999999</v>
          </cell>
          <cell r="T18">
            <v>945251.46</v>
          </cell>
          <cell r="V18">
            <v>873222.62999999989</v>
          </cell>
          <cell r="X18">
            <v>949881.91999999993</v>
          </cell>
        </row>
        <row r="19">
          <cell r="P19">
            <v>1398040.79</v>
          </cell>
          <cell r="R19">
            <v>1221656.0899999999</v>
          </cell>
          <cell r="T19">
            <v>1046733.41</v>
          </cell>
          <cell r="V19">
            <v>828848.04</v>
          </cell>
        </row>
      </sheetData>
      <sheetData sheetId="13">
        <row r="5">
          <cell r="N5">
            <v>941888.88399999996</v>
          </cell>
        </row>
        <row r="17">
          <cell r="X17">
            <v>871371.24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CHAMENTO JANEIRO"/>
      <sheetName val="FECHAMENTO FEVEREIRO"/>
      <sheetName val="FECHAMENTO MARÇO"/>
      <sheetName val="FECHAMENTO ABRIL"/>
      <sheetName val="FECHAMENTO MAIO"/>
      <sheetName val="FECHAMENTO JUNHO"/>
      <sheetName val="FECHAMENTO JULHO"/>
      <sheetName val="FECHAMENTO AGOSTO"/>
      <sheetName val="FECHAMENTO SETEMBRO"/>
      <sheetName val="FECHAMENTO OUTUBRO"/>
      <sheetName val="FECHAMENTO NOVEMBRO"/>
      <sheetName val="FECHAMENTO DEZEMBRO"/>
      <sheetName val="COMPARATIVO PUBLICAÇÕES"/>
      <sheetName val="COMPARATIVO RECEITA CAIXA"/>
      <sheetName val=" FECHAMENTO 2021 CMC"/>
    </sheetNames>
    <sheetDataSet>
      <sheetData sheetId="0">
        <row r="58">
          <cell r="B58">
            <v>1630184.0099999998</v>
          </cell>
        </row>
      </sheetData>
      <sheetData sheetId="1">
        <row r="58">
          <cell r="B58">
            <v>3262418.41</v>
          </cell>
        </row>
      </sheetData>
      <sheetData sheetId="2">
        <row r="59">
          <cell r="B59">
            <v>6914076.6100000003</v>
          </cell>
        </row>
      </sheetData>
      <sheetData sheetId="3">
        <row r="60">
          <cell r="B60">
            <v>6869147.9100000001</v>
          </cell>
        </row>
      </sheetData>
      <sheetData sheetId="4">
        <row r="66">
          <cell r="B66">
            <v>3373323.78</v>
          </cell>
        </row>
      </sheetData>
      <sheetData sheetId="5">
        <row r="57">
          <cell r="B57">
            <v>2846768.2400000007</v>
          </cell>
        </row>
      </sheetData>
      <sheetData sheetId="6">
        <row r="48">
          <cell r="B48">
            <v>551186.84</v>
          </cell>
        </row>
      </sheetData>
      <sheetData sheetId="7"/>
      <sheetData sheetId="8"/>
      <sheetData sheetId="9">
        <row r="50">
          <cell r="B50">
            <v>13861.16</v>
          </cell>
        </row>
      </sheetData>
      <sheetData sheetId="10">
        <row r="48">
          <cell r="B48">
            <v>1005014.22</v>
          </cell>
        </row>
      </sheetData>
      <sheetData sheetId="11"/>
      <sheetData sheetId="12">
        <row r="5">
          <cell r="B5">
            <v>382914.05</v>
          </cell>
        </row>
        <row r="18">
          <cell r="B18">
            <v>842175.96</v>
          </cell>
          <cell r="C18">
            <v>791919.49</v>
          </cell>
          <cell r="D18">
            <v>1290383.4100000001</v>
          </cell>
          <cell r="E18">
            <v>1948859.3199999998</v>
          </cell>
          <cell r="F18">
            <v>1446668.46</v>
          </cell>
          <cell r="G18">
            <v>934604.11</v>
          </cell>
          <cell r="H18">
            <v>1163786.71</v>
          </cell>
          <cell r="I18">
            <v>1103551.6099999999</v>
          </cell>
          <cell r="J18">
            <v>1056898.25</v>
          </cell>
          <cell r="K18">
            <v>974027.8</v>
          </cell>
          <cell r="L18">
            <v>983258.10000000009</v>
          </cell>
          <cell r="M18">
            <v>1068606.0100000002</v>
          </cell>
        </row>
        <row r="19">
          <cell r="B19">
            <v>788008.04999999993</v>
          </cell>
          <cell r="C19">
            <v>2470498.92</v>
          </cell>
          <cell r="D19">
            <v>5623693.2000000002</v>
          </cell>
          <cell r="E19">
            <v>4920288.5999999996</v>
          </cell>
          <cell r="F19">
            <v>1926655.3199999998</v>
          </cell>
          <cell r="G19">
            <v>1912164.13</v>
          </cell>
          <cell r="H19">
            <v>1576902.0010000002</v>
          </cell>
          <cell r="I19">
            <v>1377663.0899999999</v>
          </cell>
          <cell r="J19">
            <v>1171779.93</v>
          </cell>
          <cell r="K19">
            <v>1158491.4300000002</v>
          </cell>
          <cell r="L19">
            <v>1111715.9099999999</v>
          </cell>
          <cell r="M19">
            <v>1306082.3699999999</v>
          </cell>
        </row>
      </sheetData>
      <sheetData sheetId="13">
        <row r="5">
          <cell r="B5">
            <v>382914.05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CHAMENTO JANEIRO"/>
      <sheetName val="FECHAMENTO FEVEREIRO"/>
      <sheetName val="FECHAMENTO MARÇO"/>
      <sheetName val="FECHAMENTO ABRIL"/>
      <sheetName val="FECHAMENTO MAIO"/>
      <sheetName val="FECHAMENTO JUNHO"/>
      <sheetName val="FECHAMENTO JULHO"/>
      <sheetName val="FECHAMENTO AGOSTO"/>
      <sheetName val="FECHAMENTO SETEMBRO"/>
      <sheetName val="FECHAMENTO OUTUBRO"/>
      <sheetName val="FECHAMENTO NOVEMBRO"/>
      <sheetName val="FECHAMENTO DEZEMBRO"/>
      <sheetName val="COMPARATIVO PUBLICAÇÕES"/>
      <sheetName val="COMPARATIVO RECEITA CAIXA"/>
      <sheetName val=" FECHAMENTO 2022 CM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>
            <v>480258.48000000004</v>
          </cell>
        </row>
        <row r="16">
          <cell r="B16">
            <v>966122.04999999993</v>
          </cell>
          <cell r="C16">
            <v>1088771.76</v>
          </cell>
          <cell r="D16">
            <v>1129501.2</v>
          </cell>
          <cell r="E16">
            <v>971412.37</v>
          </cell>
          <cell r="F16">
            <v>1222243.6000000001</v>
          </cell>
          <cell r="G16">
            <v>1195841.5699999998</v>
          </cell>
          <cell r="H16">
            <v>1186633.18</v>
          </cell>
          <cell r="I16">
            <v>1219235.1400000001</v>
          </cell>
          <cell r="K16">
            <v>1048865.24</v>
          </cell>
          <cell r="L16">
            <v>959329.88</v>
          </cell>
          <cell r="M16">
            <v>991396.41</v>
          </cell>
        </row>
        <row r="17">
          <cell r="B17">
            <v>826101.75</v>
          </cell>
          <cell r="C17">
            <v>1089391.23</v>
          </cell>
          <cell r="D17">
            <v>1174969.1700000002</v>
          </cell>
          <cell r="E17">
            <v>1120397.73</v>
          </cell>
          <cell r="F17">
            <v>1223339.0099999998</v>
          </cell>
          <cell r="G17">
            <v>1032693.6299999999</v>
          </cell>
          <cell r="H17">
            <v>1090808.67</v>
          </cell>
          <cell r="I17">
            <v>1035705.6900000001</v>
          </cell>
          <cell r="K17">
            <v>848248.64999999991</v>
          </cell>
          <cell r="L17">
            <v>877129.59000000008</v>
          </cell>
          <cell r="M17">
            <v>699949.59000000008</v>
          </cell>
        </row>
      </sheetData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CHAMENTO JANEIRO"/>
      <sheetName val="FECHAMENTO FEVEREIRO"/>
      <sheetName val="FECHAMENTO MARÇO"/>
      <sheetName val="FECHAMENTO ABRIL"/>
      <sheetName val="FECHAMENTO MAIO"/>
      <sheetName val="FECHAMENTO JUNHO"/>
      <sheetName val="FECHAMENTO JULHO"/>
      <sheetName val="FECHAMENTO AGOSTO"/>
      <sheetName val="FECHAMENTO SETEMBRO"/>
      <sheetName val="FECHAMENTO OUTUBRO"/>
      <sheetName val="FECHAMENTO NOVEMBRO"/>
      <sheetName val="FECHAMENTO DEZEMBRO"/>
      <sheetName val="COMPARATIVO PUBLICAÇÕES"/>
      <sheetName val="COMPARATIVO RECEITA CAIXA"/>
      <sheetName val=" FECHAMENTO 2022 CM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">
          <cell r="J5">
            <v>528001.26</v>
          </cell>
        </row>
        <row r="18">
          <cell r="J18">
            <v>1150776.18</v>
          </cell>
        </row>
        <row r="19">
          <cell r="J19">
            <v>969287.31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8"/>
  <sheetViews>
    <sheetView showGridLines="0" workbookViewId="0">
      <selection activeCell="B6" sqref="B6:F6"/>
    </sheetView>
  </sheetViews>
  <sheetFormatPr defaultRowHeight="15" x14ac:dyDescent="0.25"/>
  <cols>
    <col min="2" max="2" width="18.140625" bestFit="1" customWidth="1"/>
    <col min="3" max="3" width="20.5703125" style="15" customWidth="1"/>
    <col min="4" max="4" width="21.85546875" style="15" customWidth="1"/>
    <col min="5" max="5" width="21" bestFit="1" customWidth="1"/>
    <col min="6" max="6" width="21" style="30" bestFit="1" customWidth="1"/>
    <col min="7" max="7" width="14.140625" customWidth="1"/>
    <col min="8" max="8" width="18.5703125" customWidth="1"/>
    <col min="9" max="9" width="16.85546875" customWidth="1"/>
    <col min="10" max="10" width="16" customWidth="1"/>
    <col min="11" max="11" width="16.85546875" customWidth="1"/>
    <col min="12" max="12" width="14" customWidth="1"/>
    <col min="13" max="13" width="18.42578125" customWidth="1"/>
    <col min="14" max="15" width="20.85546875" customWidth="1"/>
    <col min="16" max="16" width="8" customWidth="1"/>
    <col min="17" max="17" width="20.85546875" customWidth="1"/>
    <col min="18" max="18" width="9.5703125" customWidth="1"/>
    <col min="19" max="19" width="20.85546875" customWidth="1"/>
    <col min="20" max="20" width="9.28515625" customWidth="1"/>
    <col min="21" max="21" width="20.85546875" customWidth="1"/>
    <col min="22" max="22" width="8.28515625" customWidth="1"/>
    <col min="23" max="23" width="20.85546875" customWidth="1"/>
    <col min="24" max="24" width="9.7109375" customWidth="1"/>
    <col min="25" max="25" width="20.85546875" customWidth="1"/>
    <col min="26" max="26" width="12.7109375" bestFit="1" customWidth="1"/>
  </cols>
  <sheetData>
    <row r="2" spans="2:9" s="3" customFormat="1" ht="15.75" customHeight="1" x14ac:dyDescent="0.25">
      <c r="B2" s="42" t="s">
        <v>19</v>
      </c>
      <c r="C2" s="43"/>
      <c r="D2" s="43"/>
      <c r="E2" s="19"/>
      <c r="F2" s="20"/>
    </row>
    <row r="3" spans="2:9" s="3" customFormat="1" ht="15.75" customHeight="1" x14ac:dyDescent="0.25">
      <c r="B3" s="44" t="s">
        <v>0</v>
      </c>
      <c r="C3" s="45"/>
      <c r="D3" s="45"/>
      <c r="E3" s="5"/>
      <c r="F3" s="21"/>
    </row>
    <row r="4" spans="2:9" s="3" customFormat="1" ht="15.75" customHeight="1" x14ac:dyDescent="0.25">
      <c r="B4" s="46" t="s">
        <v>26</v>
      </c>
      <c r="C4" s="47"/>
      <c r="D4" s="47"/>
      <c r="E4" s="22"/>
      <c r="F4" s="23"/>
    </row>
    <row r="5" spans="2:9" s="3" customFormat="1" ht="15.75" x14ac:dyDescent="0.25">
      <c r="B5" s="4"/>
      <c r="C5" s="17"/>
      <c r="D5" s="12"/>
      <c r="E5" s="24" t="s">
        <v>20</v>
      </c>
      <c r="F5" s="25">
        <v>45170</v>
      </c>
    </row>
    <row r="6" spans="2:9" ht="34.5" customHeight="1" x14ac:dyDescent="0.25">
      <c r="B6" s="48" t="s">
        <v>4</v>
      </c>
      <c r="C6" s="48"/>
      <c r="D6" s="48"/>
      <c r="E6" s="48"/>
      <c r="F6" s="48"/>
    </row>
    <row r="7" spans="2:9" ht="30.75" customHeight="1" x14ac:dyDescent="0.25">
      <c r="B7" s="26" t="s">
        <v>21</v>
      </c>
      <c r="C7" s="27" t="s">
        <v>1</v>
      </c>
      <c r="D7" s="27" t="s">
        <v>2</v>
      </c>
      <c r="E7" s="28" t="s">
        <v>3</v>
      </c>
      <c r="F7" s="28" t="s">
        <v>5</v>
      </c>
    </row>
    <row r="8" spans="2:9" x14ac:dyDescent="0.25">
      <c r="B8" s="18" t="s">
        <v>6</v>
      </c>
      <c r="C8" s="11">
        <v>1037145.74</v>
      </c>
      <c r="D8" s="11">
        <v>812888.31</v>
      </c>
      <c r="E8" s="34">
        <v>0</v>
      </c>
      <c r="F8" s="39">
        <f>E8+D8+C8</f>
        <v>1850034.05</v>
      </c>
      <c r="I8" s="1"/>
    </row>
    <row r="9" spans="2:9" x14ac:dyDescent="0.25">
      <c r="B9" s="18" t="s">
        <v>7</v>
      </c>
      <c r="C9" s="11">
        <v>2025380.26</v>
      </c>
      <c r="D9" s="11">
        <v>906243.97</v>
      </c>
      <c r="E9" s="34">
        <v>0</v>
      </c>
      <c r="F9" s="39">
        <f t="shared" ref="F9:F19" si="0">E9+D9+C9</f>
        <v>2931624.23</v>
      </c>
    </row>
    <row r="10" spans="2:9" x14ac:dyDescent="0.25">
      <c r="B10" s="18" t="s">
        <v>8</v>
      </c>
      <c r="C10" s="11">
        <v>5438165.3799999999</v>
      </c>
      <c r="D10" s="11">
        <v>1170761.56</v>
      </c>
      <c r="E10" s="34">
        <v>0</v>
      </c>
      <c r="F10" s="39">
        <f t="shared" si="0"/>
        <v>6608926.9399999995</v>
      </c>
    </row>
    <row r="11" spans="2:9" x14ac:dyDescent="0.25">
      <c r="B11" s="18" t="s">
        <v>9</v>
      </c>
      <c r="C11" s="11">
        <v>4685613.6900000004</v>
      </c>
      <c r="D11" s="11">
        <v>1870231.98</v>
      </c>
      <c r="E11" s="34">
        <v>0</v>
      </c>
      <c r="F11" s="39">
        <f t="shared" si="0"/>
        <v>6555845.6699999999</v>
      </c>
    </row>
    <row r="12" spans="2:9" x14ac:dyDescent="0.25">
      <c r="B12" s="18" t="s">
        <v>10</v>
      </c>
      <c r="C12" s="11">
        <v>2459612.7599999998</v>
      </c>
      <c r="D12" s="11">
        <v>1134745.92</v>
      </c>
      <c r="E12" s="34">
        <v>0</v>
      </c>
      <c r="F12" s="39">
        <f t="shared" si="0"/>
        <v>3594358.6799999997</v>
      </c>
    </row>
    <row r="13" spans="2:9" x14ac:dyDescent="0.25">
      <c r="B13" s="18" t="s">
        <v>11</v>
      </c>
      <c r="C13" s="11">
        <v>1336114.3799999999</v>
      </c>
      <c r="D13" s="11">
        <v>999188</v>
      </c>
      <c r="E13" s="34">
        <v>0</v>
      </c>
      <c r="F13" s="39">
        <f t="shared" si="0"/>
        <v>2335302.38</v>
      </c>
    </row>
    <row r="14" spans="2:9" x14ac:dyDescent="0.25">
      <c r="B14" s="18" t="s">
        <v>12</v>
      </c>
      <c r="C14" s="11">
        <v>1417528.19</v>
      </c>
      <c r="D14" s="11">
        <v>1232116.26</v>
      </c>
      <c r="E14" s="34">
        <v>0</v>
      </c>
      <c r="F14" s="39">
        <f t="shared" si="0"/>
        <v>2649644.4500000002</v>
      </c>
    </row>
    <row r="15" spans="2:9" x14ac:dyDescent="0.25">
      <c r="B15" s="18" t="s">
        <v>13</v>
      </c>
      <c r="C15" s="11">
        <v>1185865.71</v>
      </c>
      <c r="D15" s="11">
        <v>992644.1</v>
      </c>
      <c r="E15" s="34">
        <v>0</v>
      </c>
      <c r="F15" s="39">
        <f t="shared" si="0"/>
        <v>2178509.81</v>
      </c>
    </row>
    <row r="16" spans="2:9" x14ac:dyDescent="0.25">
      <c r="B16" s="18" t="s">
        <v>14</v>
      </c>
      <c r="C16" s="11">
        <v>1009178.32</v>
      </c>
      <c r="D16" s="11">
        <v>868460.06</v>
      </c>
      <c r="E16" s="34">
        <v>0</v>
      </c>
      <c r="F16" s="39">
        <f t="shared" si="0"/>
        <v>1877638.38</v>
      </c>
    </row>
    <row r="17" spans="2:6" x14ac:dyDescent="0.25">
      <c r="B17" s="18" t="s">
        <v>15</v>
      </c>
      <c r="C17" s="11">
        <v>883913.45</v>
      </c>
      <c r="D17" s="11">
        <v>966915.69</v>
      </c>
      <c r="E17" s="34">
        <v>0</v>
      </c>
      <c r="F17" s="39">
        <f t="shared" si="0"/>
        <v>1850829.14</v>
      </c>
    </row>
    <row r="18" spans="2:6" x14ac:dyDescent="0.25">
      <c r="B18" s="18" t="s">
        <v>16</v>
      </c>
      <c r="C18" s="11">
        <v>877926.9</v>
      </c>
      <c r="D18" s="11">
        <v>882406.97</v>
      </c>
      <c r="E18" s="34">
        <v>0</v>
      </c>
      <c r="F18" s="39">
        <f t="shared" si="0"/>
        <v>1760333.87</v>
      </c>
    </row>
    <row r="19" spans="2:6" x14ac:dyDescent="0.25">
      <c r="B19" s="18" t="s">
        <v>17</v>
      </c>
      <c r="C19" s="11">
        <v>848692.2</v>
      </c>
      <c r="D19" s="11">
        <v>842856.42</v>
      </c>
      <c r="E19" s="34">
        <v>0</v>
      </c>
      <c r="F19" s="39">
        <f t="shared" si="0"/>
        <v>1691548.62</v>
      </c>
    </row>
    <row r="20" spans="2:6" x14ac:dyDescent="0.25">
      <c r="B20" s="29" t="s">
        <v>18</v>
      </c>
      <c r="C20" s="37">
        <f>SUM(C8:C19)</f>
        <v>23205136.98</v>
      </c>
      <c r="D20" s="37">
        <f>SUM(D8:D19)</f>
        <v>12679459.24</v>
      </c>
      <c r="E20" s="37">
        <f t="shared" ref="E20:F20" si="1">SUM(E8:E19)</f>
        <v>0</v>
      </c>
      <c r="F20" s="37">
        <f t="shared" si="1"/>
        <v>35884596.219999991</v>
      </c>
    </row>
    <row r="68" spans="5:6" x14ac:dyDescent="0.25">
      <c r="E68" s="2"/>
      <c r="F68" s="31"/>
    </row>
  </sheetData>
  <mergeCells count="4">
    <mergeCell ref="B2:D2"/>
    <mergeCell ref="B3:D3"/>
    <mergeCell ref="B4:D4"/>
    <mergeCell ref="B6:F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13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8"/>
  <sheetViews>
    <sheetView showGridLines="0" workbookViewId="0">
      <selection activeCell="B6" sqref="B6:F6"/>
    </sheetView>
  </sheetViews>
  <sheetFormatPr defaultRowHeight="15" x14ac:dyDescent="0.25"/>
  <cols>
    <col min="2" max="2" width="18.140625" bestFit="1" customWidth="1"/>
    <col min="3" max="3" width="20.5703125" style="15" customWidth="1"/>
    <col min="4" max="4" width="21.85546875" style="15" customWidth="1"/>
    <col min="5" max="5" width="21" bestFit="1" customWidth="1"/>
    <col min="6" max="6" width="21" style="15" bestFit="1" customWidth="1"/>
    <col min="7" max="7" width="14.140625" customWidth="1"/>
    <col min="8" max="8" width="18.5703125" customWidth="1"/>
    <col min="9" max="9" width="16.85546875" customWidth="1"/>
    <col min="10" max="10" width="16" customWidth="1"/>
    <col min="11" max="11" width="16.85546875" customWidth="1"/>
    <col min="12" max="12" width="14" customWidth="1"/>
    <col min="13" max="13" width="18.42578125" customWidth="1"/>
    <col min="14" max="15" width="20.85546875" customWidth="1"/>
    <col min="16" max="16" width="8" customWidth="1"/>
    <col min="17" max="17" width="20.85546875" customWidth="1"/>
    <col min="18" max="18" width="9.5703125" customWidth="1"/>
    <col min="19" max="19" width="20.85546875" customWidth="1"/>
    <col min="20" max="20" width="9.28515625" customWidth="1"/>
    <col min="21" max="21" width="20.85546875" customWidth="1"/>
    <col min="22" max="22" width="8.28515625" customWidth="1"/>
    <col min="23" max="23" width="20.85546875" customWidth="1"/>
    <col min="24" max="24" width="9.7109375" customWidth="1"/>
    <col min="25" max="25" width="20.85546875" customWidth="1"/>
    <col min="26" max="26" width="12.7109375" bestFit="1" customWidth="1"/>
  </cols>
  <sheetData>
    <row r="1" spans="2:9" x14ac:dyDescent="0.25">
      <c r="F1" s="30"/>
    </row>
    <row r="2" spans="2:9" s="3" customFormat="1" ht="15.75" customHeight="1" x14ac:dyDescent="0.25">
      <c r="B2" s="42" t="s">
        <v>19</v>
      </c>
      <c r="C2" s="43"/>
      <c r="D2" s="43"/>
      <c r="E2" s="19"/>
      <c r="F2" s="20"/>
    </row>
    <row r="3" spans="2:9" s="3" customFormat="1" ht="15.75" customHeight="1" x14ac:dyDescent="0.25">
      <c r="B3" s="44" t="s">
        <v>0</v>
      </c>
      <c r="C3" s="45"/>
      <c r="D3" s="45"/>
      <c r="E3" s="5"/>
      <c r="F3" s="21"/>
    </row>
    <row r="4" spans="2:9" s="3" customFormat="1" ht="15.75" customHeight="1" x14ac:dyDescent="0.25">
      <c r="B4" s="46" t="s">
        <v>26</v>
      </c>
      <c r="C4" s="47"/>
      <c r="D4" s="47"/>
      <c r="E4" s="22"/>
      <c r="F4" s="23"/>
    </row>
    <row r="5" spans="2:9" s="3" customFormat="1" ht="15.75" x14ac:dyDescent="0.25">
      <c r="B5" s="4"/>
      <c r="C5" s="17"/>
      <c r="D5" s="12"/>
      <c r="E5" s="24" t="s">
        <v>20</v>
      </c>
      <c r="F5" s="25">
        <v>45170</v>
      </c>
    </row>
    <row r="6" spans="2:9" ht="34.5" customHeight="1" x14ac:dyDescent="0.25">
      <c r="B6" s="48" t="s">
        <v>4</v>
      </c>
      <c r="C6" s="48"/>
      <c r="D6" s="48"/>
      <c r="E6" s="48"/>
      <c r="F6" s="48"/>
    </row>
    <row r="7" spans="2:9" ht="30.75" customHeight="1" x14ac:dyDescent="0.25">
      <c r="B7" s="6" t="s">
        <v>22</v>
      </c>
      <c r="C7" s="7" t="s">
        <v>1</v>
      </c>
      <c r="D7" s="7" t="s">
        <v>2</v>
      </c>
      <c r="E7" s="8" t="s">
        <v>3</v>
      </c>
      <c r="F7" s="8" t="s">
        <v>5</v>
      </c>
    </row>
    <row r="8" spans="2:9" x14ac:dyDescent="0.25">
      <c r="B8" s="18" t="s">
        <v>6</v>
      </c>
      <c r="C8" s="9">
        <v>1022202.44</v>
      </c>
      <c r="D8" s="9">
        <v>1028687.41</v>
      </c>
      <c r="E8" s="10">
        <v>805.29</v>
      </c>
      <c r="F8" s="10">
        <f>E8+D8+C8</f>
        <v>2051695.1400000001</v>
      </c>
      <c r="I8" s="1"/>
    </row>
    <row r="9" spans="2:9" x14ac:dyDescent="0.25">
      <c r="B9" s="18" t="s">
        <v>7</v>
      </c>
      <c r="C9" s="9">
        <v>1711116.85</v>
      </c>
      <c r="D9" s="9">
        <v>948656.87</v>
      </c>
      <c r="E9" s="10">
        <v>864.19</v>
      </c>
      <c r="F9" s="10">
        <f t="shared" ref="F9:F19" si="0">E9+D9+C9</f>
        <v>2660637.91</v>
      </c>
    </row>
    <row r="10" spans="2:9" x14ac:dyDescent="0.25">
      <c r="B10" s="18" t="s">
        <v>8</v>
      </c>
      <c r="C10" s="9">
        <v>5484341.1299999999</v>
      </c>
      <c r="D10" s="9">
        <v>1219395.2</v>
      </c>
      <c r="E10" s="10">
        <v>759.73</v>
      </c>
      <c r="F10" s="10">
        <f t="shared" si="0"/>
        <v>6704496.0599999996</v>
      </c>
    </row>
    <row r="11" spans="2:9" x14ac:dyDescent="0.25">
      <c r="B11" s="18" t="s">
        <v>9</v>
      </c>
      <c r="C11" s="9">
        <v>3475297.11</v>
      </c>
      <c r="D11" s="9">
        <v>1586730.21</v>
      </c>
      <c r="E11" s="10">
        <v>322.47000000000003</v>
      </c>
      <c r="F11" s="10">
        <f t="shared" si="0"/>
        <v>5062349.79</v>
      </c>
    </row>
    <row r="12" spans="2:9" x14ac:dyDescent="0.25">
      <c r="B12" s="18" t="s">
        <v>10</v>
      </c>
      <c r="C12" s="9">
        <v>1671338.94</v>
      </c>
      <c r="D12" s="9">
        <v>1341997.92</v>
      </c>
      <c r="E12" s="10">
        <v>654.94000000000005</v>
      </c>
      <c r="F12" s="10">
        <f t="shared" si="0"/>
        <v>3013991.8</v>
      </c>
    </row>
    <row r="13" spans="2:9" x14ac:dyDescent="0.25">
      <c r="B13" s="18" t="s">
        <v>11</v>
      </c>
      <c r="C13" s="9">
        <v>1604276.31</v>
      </c>
      <c r="D13" s="9">
        <v>1172004.69</v>
      </c>
      <c r="E13" s="10">
        <v>4389.97</v>
      </c>
      <c r="F13" s="10">
        <f t="shared" si="0"/>
        <v>2780670.9699999997</v>
      </c>
    </row>
    <row r="14" spans="2:9" x14ac:dyDescent="0.25">
      <c r="B14" s="18" t="s">
        <v>12</v>
      </c>
      <c r="C14" s="32">
        <v>2358620.1600000001</v>
      </c>
      <c r="D14" s="32">
        <v>1289104.03</v>
      </c>
      <c r="E14" s="10">
        <v>558.22</v>
      </c>
      <c r="F14" s="10">
        <f t="shared" si="0"/>
        <v>3648282.41</v>
      </c>
    </row>
    <row r="15" spans="2:9" x14ac:dyDescent="0.25">
      <c r="B15" s="18" t="s">
        <v>13</v>
      </c>
      <c r="C15" s="32">
        <f>'[1]COMPARATIVO PUBLICAÇÕES'!$P$19</f>
        <v>1398040.79</v>
      </c>
      <c r="D15" s="32">
        <f>'[1]COMPARATIVO PUBLICAÇÕES'!$P$18</f>
        <v>1162132.9500000002</v>
      </c>
      <c r="E15" s="33">
        <v>543.15</v>
      </c>
      <c r="F15" s="40">
        <f t="shared" si="0"/>
        <v>2560716.89</v>
      </c>
    </row>
    <row r="16" spans="2:9" x14ac:dyDescent="0.25">
      <c r="B16" s="18" t="s">
        <v>14</v>
      </c>
      <c r="C16" s="32">
        <f>'[1]COMPARATIVO PUBLICAÇÕES'!$R$19</f>
        <v>1221656.0899999999</v>
      </c>
      <c r="D16" s="32">
        <f>'[1]COMPARATIVO PUBLICAÇÕES'!$R$18</f>
        <v>1091734.1199999999</v>
      </c>
      <c r="E16" s="33">
        <v>2602.87</v>
      </c>
      <c r="F16" s="40">
        <f t="shared" si="0"/>
        <v>2315993.08</v>
      </c>
    </row>
    <row r="17" spans="2:6" x14ac:dyDescent="0.25">
      <c r="B17" s="18" t="s">
        <v>15</v>
      </c>
      <c r="C17" s="32">
        <f>'[1]COMPARATIVO PUBLICAÇÕES'!$T$19</f>
        <v>1046733.41</v>
      </c>
      <c r="D17" s="32">
        <f>'[1]COMPARATIVO PUBLICAÇÕES'!$T$18</f>
        <v>945251.46</v>
      </c>
      <c r="E17" s="33">
        <v>3669.7</v>
      </c>
      <c r="F17" s="40">
        <f t="shared" si="0"/>
        <v>1995654.5699999998</v>
      </c>
    </row>
    <row r="18" spans="2:6" x14ac:dyDescent="0.25">
      <c r="B18" s="18" t="s">
        <v>16</v>
      </c>
      <c r="C18" s="32">
        <f>'[1]COMPARATIVO PUBLICAÇÕES'!$V$19</f>
        <v>828848.04</v>
      </c>
      <c r="D18" s="32">
        <f>'[1]COMPARATIVO PUBLICAÇÕES'!$V$18</f>
        <v>873222.62999999989</v>
      </c>
      <c r="E18" s="33">
        <v>1228.21</v>
      </c>
      <c r="F18" s="40">
        <f t="shared" si="0"/>
        <v>1703298.88</v>
      </c>
    </row>
    <row r="19" spans="2:6" x14ac:dyDescent="0.25">
      <c r="B19" s="18" t="s">
        <v>17</v>
      </c>
      <c r="C19" s="32">
        <f>'[1]COMPARATIVO RECEITA CAIXA'!$X$17</f>
        <v>871371.24</v>
      </c>
      <c r="D19" s="32">
        <f>'[1]COMPARATIVO PUBLICAÇÕES'!$X$18</f>
        <v>949881.91999999993</v>
      </c>
      <c r="E19" s="33">
        <v>660.64</v>
      </c>
      <c r="F19" s="40">
        <f t="shared" si="0"/>
        <v>1821913.7999999998</v>
      </c>
    </row>
    <row r="20" spans="2:6" x14ac:dyDescent="0.25">
      <c r="B20" s="13" t="s">
        <v>18</v>
      </c>
      <c r="C20" s="14">
        <f>SUM(C8:C19)</f>
        <v>22693842.509999994</v>
      </c>
      <c r="D20" s="14">
        <f>SUM(D8:D19)</f>
        <v>13608799.409999995</v>
      </c>
      <c r="E20" s="14">
        <f t="shared" ref="E20" si="1">SUM(E8:E19)</f>
        <v>17059.379999999997</v>
      </c>
      <c r="F20" s="14">
        <f t="shared" ref="F20" si="2">SUM(F8:F19)</f>
        <v>36319701.299999997</v>
      </c>
    </row>
    <row r="68" spans="5:6" x14ac:dyDescent="0.25">
      <c r="E68" s="2"/>
      <c r="F68" s="16"/>
    </row>
  </sheetData>
  <mergeCells count="4">
    <mergeCell ref="B2:D2"/>
    <mergeCell ref="B3:D3"/>
    <mergeCell ref="B4:D4"/>
    <mergeCell ref="B6:F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130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8"/>
  <sheetViews>
    <sheetView showGridLines="0" workbookViewId="0">
      <selection activeCell="B6" sqref="B6:F6"/>
    </sheetView>
  </sheetViews>
  <sheetFormatPr defaultRowHeight="15" x14ac:dyDescent="0.25"/>
  <cols>
    <col min="2" max="2" width="18.140625" bestFit="1" customWidth="1"/>
    <col min="3" max="3" width="20.5703125" style="15" customWidth="1"/>
    <col min="4" max="4" width="21.85546875" style="15" customWidth="1"/>
    <col min="5" max="5" width="21" bestFit="1" customWidth="1"/>
    <col min="6" max="6" width="21" style="15" bestFit="1" customWidth="1"/>
    <col min="7" max="7" width="14.140625" customWidth="1"/>
    <col min="8" max="8" width="18.5703125" customWidth="1"/>
    <col min="9" max="9" width="16.85546875" customWidth="1"/>
    <col min="10" max="10" width="16" customWidth="1"/>
    <col min="11" max="11" width="16.85546875" customWidth="1"/>
    <col min="12" max="12" width="14" customWidth="1"/>
    <col min="13" max="13" width="18.42578125" customWidth="1"/>
    <col min="14" max="15" width="20.85546875" customWidth="1"/>
    <col min="16" max="16" width="8" customWidth="1"/>
    <col min="17" max="17" width="20.85546875" customWidth="1"/>
    <col min="18" max="18" width="9.5703125" customWidth="1"/>
    <col min="19" max="19" width="20.85546875" customWidth="1"/>
    <col min="20" max="20" width="9.28515625" customWidth="1"/>
    <col min="21" max="21" width="20.85546875" customWidth="1"/>
    <col min="22" max="22" width="8.28515625" customWidth="1"/>
    <col min="23" max="23" width="20.85546875" customWidth="1"/>
    <col min="24" max="24" width="9.7109375" customWidth="1"/>
    <col min="25" max="25" width="20.85546875" customWidth="1"/>
    <col min="26" max="26" width="12.7109375" bestFit="1" customWidth="1"/>
  </cols>
  <sheetData>
    <row r="1" spans="2:9" x14ac:dyDescent="0.25">
      <c r="F1" s="30"/>
    </row>
    <row r="2" spans="2:9" s="3" customFormat="1" ht="15.75" customHeight="1" x14ac:dyDescent="0.25">
      <c r="B2" s="42" t="s">
        <v>19</v>
      </c>
      <c r="C2" s="43"/>
      <c r="D2" s="43"/>
      <c r="E2" s="19"/>
      <c r="F2" s="20"/>
    </row>
    <row r="3" spans="2:9" s="3" customFormat="1" ht="15.75" customHeight="1" x14ac:dyDescent="0.25">
      <c r="B3" s="44" t="s">
        <v>0</v>
      </c>
      <c r="C3" s="45"/>
      <c r="D3" s="45"/>
      <c r="E3" s="5"/>
      <c r="F3" s="21"/>
    </row>
    <row r="4" spans="2:9" s="3" customFormat="1" ht="15.75" customHeight="1" x14ac:dyDescent="0.25">
      <c r="B4" s="46" t="s">
        <v>26</v>
      </c>
      <c r="C4" s="47"/>
      <c r="D4" s="47"/>
      <c r="E4" s="22"/>
      <c r="F4" s="23"/>
    </row>
    <row r="5" spans="2:9" s="3" customFormat="1" ht="15.75" x14ac:dyDescent="0.25">
      <c r="B5" s="4"/>
      <c r="C5" s="17"/>
      <c r="D5" s="12"/>
      <c r="E5" s="24" t="s">
        <v>20</v>
      </c>
      <c r="F5" s="25">
        <v>45170</v>
      </c>
    </row>
    <row r="6" spans="2:9" ht="34.5" customHeight="1" x14ac:dyDescent="0.25">
      <c r="B6" s="48" t="s">
        <v>4</v>
      </c>
      <c r="C6" s="48"/>
      <c r="D6" s="48"/>
      <c r="E6" s="48"/>
      <c r="F6" s="48"/>
    </row>
    <row r="7" spans="2:9" ht="30.75" customHeight="1" x14ac:dyDescent="0.25">
      <c r="B7" s="6" t="s">
        <v>23</v>
      </c>
      <c r="C7" s="7" t="s">
        <v>1</v>
      </c>
      <c r="D7" s="7" t="s">
        <v>2</v>
      </c>
      <c r="E7" s="8" t="s">
        <v>3</v>
      </c>
      <c r="F7" s="8" t="s">
        <v>5</v>
      </c>
    </row>
    <row r="8" spans="2:9" x14ac:dyDescent="0.25">
      <c r="B8" s="18" t="s">
        <v>6</v>
      </c>
      <c r="C8" s="32">
        <f>'[2]COMPARATIVO PUBLICAÇÕES'!$B$19</f>
        <v>788008.04999999993</v>
      </c>
      <c r="D8" s="32">
        <f>'[2]COMPARATIVO PUBLICAÇÕES'!$B$18</f>
        <v>842175.96</v>
      </c>
      <c r="E8" s="33">
        <v>1850.6</v>
      </c>
      <c r="F8" s="10">
        <f>C8+D8+E8</f>
        <v>1632034.6099999999</v>
      </c>
      <c r="I8" s="1"/>
    </row>
    <row r="9" spans="2:9" x14ac:dyDescent="0.25">
      <c r="B9" s="18" t="s">
        <v>7</v>
      </c>
      <c r="C9" s="38">
        <f>'[2]COMPARATIVO PUBLICAÇÕES'!$C$19</f>
        <v>2470498.92</v>
      </c>
      <c r="D9" s="38">
        <f>'[2]COMPARATIVO PUBLICAÇÕES'!$C$18</f>
        <v>791919.49</v>
      </c>
      <c r="E9" s="33">
        <v>2899.36</v>
      </c>
      <c r="F9" s="10">
        <f t="shared" ref="F9:F19" si="0">C9+D9+E9</f>
        <v>3265317.77</v>
      </c>
    </row>
    <row r="10" spans="2:9" x14ac:dyDescent="0.25">
      <c r="B10" s="18" t="s">
        <v>8</v>
      </c>
      <c r="C10" s="38">
        <f>'[2]COMPARATIVO PUBLICAÇÕES'!$D$19</f>
        <v>5623693.2000000002</v>
      </c>
      <c r="D10" s="38">
        <f>'[2]COMPARATIVO PUBLICAÇÕES'!$D$18</f>
        <v>1290383.4100000001</v>
      </c>
      <c r="E10" s="33">
        <v>2789.89</v>
      </c>
      <c r="F10" s="10">
        <f t="shared" si="0"/>
        <v>6916866.5</v>
      </c>
    </row>
    <row r="11" spans="2:9" x14ac:dyDescent="0.25">
      <c r="B11" s="18" t="s">
        <v>9</v>
      </c>
      <c r="C11" s="32">
        <f>'[2]COMPARATIVO PUBLICAÇÕES'!$E$19</f>
        <v>4920288.5999999996</v>
      </c>
      <c r="D11" s="32">
        <f>'[2]COMPARATIVO PUBLICAÇÕES'!$E$18</f>
        <v>1948859.3199999998</v>
      </c>
      <c r="E11" s="33">
        <v>3398.45</v>
      </c>
      <c r="F11" s="10">
        <f t="shared" si="0"/>
        <v>6872546.3700000001</v>
      </c>
    </row>
    <row r="12" spans="2:9" x14ac:dyDescent="0.25">
      <c r="B12" s="18" t="s">
        <v>10</v>
      </c>
      <c r="C12" s="32">
        <f>'[2]COMPARATIVO PUBLICAÇÕES'!$F$19</f>
        <v>1926655.3199999998</v>
      </c>
      <c r="D12" s="32">
        <f>'[2]COMPARATIVO PUBLICAÇÕES'!$F$18</f>
        <v>1446668.46</v>
      </c>
      <c r="E12" s="33">
        <v>3601.81</v>
      </c>
      <c r="F12" s="10">
        <f t="shared" si="0"/>
        <v>3376925.59</v>
      </c>
    </row>
    <row r="13" spans="2:9" x14ac:dyDescent="0.25">
      <c r="B13" s="18" t="s">
        <v>11</v>
      </c>
      <c r="C13" s="32">
        <f>'[2]COMPARATIVO PUBLICAÇÕES'!$G$19</f>
        <v>1912164.13</v>
      </c>
      <c r="D13" s="32">
        <f>'[2]COMPARATIVO PUBLICAÇÕES'!$G$18</f>
        <v>934604.11</v>
      </c>
      <c r="E13" s="33">
        <v>1409.12</v>
      </c>
      <c r="F13" s="10">
        <f t="shared" si="0"/>
        <v>2848177.36</v>
      </c>
    </row>
    <row r="14" spans="2:9" x14ac:dyDescent="0.25">
      <c r="B14" s="18" t="s">
        <v>12</v>
      </c>
      <c r="C14" s="32">
        <f>'[2]COMPARATIVO PUBLICAÇÕES'!$H$19</f>
        <v>1576902.0010000002</v>
      </c>
      <c r="D14" s="32">
        <f>'[2]COMPARATIVO PUBLICAÇÕES'!$H$18</f>
        <v>1163786.71</v>
      </c>
      <c r="E14" s="33">
        <v>1416.87</v>
      </c>
      <c r="F14" s="10">
        <f t="shared" si="0"/>
        <v>2742105.5810000002</v>
      </c>
    </row>
    <row r="15" spans="2:9" x14ac:dyDescent="0.25">
      <c r="B15" s="18" t="s">
        <v>13</v>
      </c>
      <c r="C15" s="32">
        <f>'[2]COMPARATIVO PUBLICAÇÕES'!$I$19</f>
        <v>1377663.0899999999</v>
      </c>
      <c r="D15" s="32">
        <f>'[2]COMPARATIVO PUBLICAÇÕES'!$I$18</f>
        <v>1103551.6099999999</v>
      </c>
      <c r="E15" s="33">
        <v>2052.66</v>
      </c>
      <c r="F15" s="10">
        <f t="shared" si="0"/>
        <v>2483267.36</v>
      </c>
    </row>
    <row r="16" spans="2:9" x14ac:dyDescent="0.25">
      <c r="B16" s="18" t="s">
        <v>14</v>
      </c>
      <c r="C16" s="32">
        <f>'[2]COMPARATIVO PUBLICAÇÕES'!$J$19</f>
        <v>1171779.93</v>
      </c>
      <c r="D16" s="32">
        <f>'[2]COMPARATIVO PUBLICAÇÕES'!$J$18</f>
        <v>1056898.25</v>
      </c>
      <c r="E16" s="33">
        <v>1807.52</v>
      </c>
      <c r="F16" s="10">
        <f t="shared" si="0"/>
        <v>2230485.6999999997</v>
      </c>
    </row>
    <row r="17" spans="2:6" x14ac:dyDescent="0.25">
      <c r="B17" s="18" t="s">
        <v>15</v>
      </c>
      <c r="C17" s="32">
        <f>'[2]COMPARATIVO PUBLICAÇÕES'!$K$19</f>
        <v>1158491.4300000002</v>
      </c>
      <c r="D17" s="32">
        <f>'[2]COMPARATIVO PUBLICAÇÕES'!$K$18</f>
        <v>974027.8</v>
      </c>
      <c r="E17" s="33">
        <v>942.85</v>
      </c>
      <c r="F17" s="10">
        <f t="shared" si="0"/>
        <v>2133462.0800000005</v>
      </c>
    </row>
    <row r="18" spans="2:6" x14ac:dyDescent="0.25">
      <c r="B18" s="18" t="s">
        <v>16</v>
      </c>
      <c r="C18" s="32">
        <f>'[2]COMPARATIVO PUBLICAÇÕES'!$L$19</f>
        <v>1111715.9099999999</v>
      </c>
      <c r="D18" s="32">
        <f>'[2]COMPARATIVO PUBLICAÇÕES'!$L$18</f>
        <v>983258.10000000009</v>
      </c>
      <c r="E18" s="33">
        <v>1041.25</v>
      </c>
      <c r="F18" s="10">
        <f t="shared" si="0"/>
        <v>2096015.26</v>
      </c>
    </row>
    <row r="19" spans="2:6" x14ac:dyDescent="0.25">
      <c r="B19" s="18" t="s">
        <v>17</v>
      </c>
      <c r="C19" s="32">
        <f>'[2]COMPARATIVO PUBLICAÇÕES'!$M$19</f>
        <v>1306082.3699999999</v>
      </c>
      <c r="D19" s="32">
        <f>'[2]COMPARATIVO PUBLICAÇÕES'!$M$18</f>
        <v>1068606.0100000002</v>
      </c>
      <c r="E19" s="33">
        <v>3262.83</v>
      </c>
      <c r="F19" s="10">
        <f t="shared" si="0"/>
        <v>2377951.21</v>
      </c>
    </row>
    <row r="20" spans="2:6" x14ac:dyDescent="0.25">
      <c r="B20" s="13" t="s">
        <v>18</v>
      </c>
      <c r="C20" s="14">
        <f>SUM(C8:C19)</f>
        <v>25343942.951000001</v>
      </c>
      <c r="D20" s="14">
        <f>SUM(D8:D19)</f>
        <v>13604739.23</v>
      </c>
      <c r="E20" s="14">
        <f t="shared" ref="E20:F20" si="1">SUM(E8:E19)</f>
        <v>26473.21</v>
      </c>
      <c r="F20" s="14">
        <f t="shared" si="1"/>
        <v>38975155.390999995</v>
      </c>
    </row>
    <row r="68" spans="5:6" x14ac:dyDescent="0.25">
      <c r="E68" s="2"/>
      <c r="F68" s="16"/>
    </row>
  </sheetData>
  <mergeCells count="4">
    <mergeCell ref="B2:D2"/>
    <mergeCell ref="B3:D3"/>
    <mergeCell ref="B4:D4"/>
    <mergeCell ref="B6:F6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8"/>
  <sheetViews>
    <sheetView showGridLines="0" workbookViewId="0">
      <selection activeCell="B6" sqref="B6:F6"/>
    </sheetView>
  </sheetViews>
  <sheetFormatPr defaultRowHeight="15" x14ac:dyDescent="0.25"/>
  <cols>
    <col min="2" max="2" width="18.140625" bestFit="1" customWidth="1"/>
    <col min="3" max="3" width="20.5703125" style="15" customWidth="1"/>
    <col min="4" max="4" width="21.85546875" style="15" customWidth="1"/>
    <col min="5" max="5" width="21" bestFit="1" customWidth="1"/>
    <col min="6" max="6" width="21" style="15" bestFit="1" customWidth="1"/>
    <col min="7" max="7" width="14.140625" customWidth="1"/>
    <col min="8" max="8" width="18.5703125" customWidth="1"/>
    <col min="9" max="9" width="16.85546875" customWidth="1"/>
    <col min="10" max="10" width="16" customWidth="1"/>
    <col min="11" max="11" width="16.85546875" customWidth="1"/>
    <col min="12" max="12" width="14" customWidth="1"/>
    <col min="13" max="13" width="18.42578125" customWidth="1"/>
    <col min="14" max="15" width="20.85546875" customWidth="1"/>
    <col min="16" max="16" width="8" customWidth="1"/>
    <col min="17" max="17" width="20.85546875" customWidth="1"/>
    <col min="18" max="18" width="9.5703125" customWidth="1"/>
    <col min="19" max="19" width="20.85546875" customWidth="1"/>
    <col min="20" max="20" width="9.28515625" customWidth="1"/>
    <col min="21" max="21" width="20.85546875" customWidth="1"/>
    <col min="22" max="22" width="8.28515625" customWidth="1"/>
    <col min="23" max="23" width="20.85546875" customWidth="1"/>
    <col min="24" max="24" width="9.7109375" customWidth="1"/>
    <col min="25" max="25" width="20.85546875" customWidth="1"/>
    <col min="26" max="26" width="12.7109375" bestFit="1" customWidth="1"/>
  </cols>
  <sheetData>
    <row r="1" spans="2:9" x14ac:dyDescent="0.25">
      <c r="F1" s="30"/>
    </row>
    <row r="2" spans="2:9" s="3" customFormat="1" ht="15.75" customHeight="1" x14ac:dyDescent="0.25">
      <c r="B2" s="42" t="s">
        <v>19</v>
      </c>
      <c r="C2" s="43"/>
      <c r="D2" s="43"/>
      <c r="E2" s="19"/>
      <c r="F2" s="20"/>
    </row>
    <row r="3" spans="2:9" s="3" customFormat="1" ht="15.75" customHeight="1" x14ac:dyDescent="0.25">
      <c r="B3" s="44" t="s">
        <v>0</v>
      </c>
      <c r="C3" s="45"/>
      <c r="D3" s="45"/>
      <c r="E3" s="5"/>
      <c r="F3" s="21"/>
    </row>
    <row r="4" spans="2:9" s="3" customFormat="1" ht="15.75" customHeight="1" x14ac:dyDescent="0.25">
      <c r="B4" s="46" t="s">
        <v>26</v>
      </c>
      <c r="C4" s="47"/>
      <c r="D4" s="47"/>
      <c r="E4" s="22"/>
      <c r="F4" s="23"/>
    </row>
    <row r="5" spans="2:9" s="3" customFormat="1" ht="15.75" x14ac:dyDescent="0.25">
      <c r="B5" s="4"/>
      <c r="C5" s="17"/>
      <c r="D5" s="12"/>
      <c r="E5" s="24" t="s">
        <v>20</v>
      </c>
      <c r="F5" s="25">
        <v>45170</v>
      </c>
    </row>
    <row r="6" spans="2:9" ht="34.5" customHeight="1" x14ac:dyDescent="0.25">
      <c r="B6" s="48" t="s">
        <v>4</v>
      </c>
      <c r="C6" s="48"/>
      <c r="D6" s="48"/>
      <c r="E6" s="48"/>
      <c r="F6" s="48"/>
    </row>
    <row r="7" spans="2:9" ht="30.75" customHeight="1" x14ac:dyDescent="0.25">
      <c r="B7" s="6" t="s">
        <v>24</v>
      </c>
      <c r="C7" s="7" t="s">
        <v>1</v>
      </c>
      <c r="D7" s="7" t="s">
        <v>2</v>
      </c>
      <c r="E7" s="8" t="s">
        <v>3</v>
      </c>
      <c r="F7" s="8" t="s">
        <v>5</v>
      </c>
    </row>
    <row r="8" spans="2:9" x14ac:dyDescent="0.25">
      <c r="B8" s="18" t="s">
        <v>6</v>
      </c>
      <c r="C8" s="32">
        <f>'[3]COMPARATIVO RECEITA CAIXA'!$B$17</f>
        <v>826101.75</v>
      </c>
      <c r="D8" s="32">
        <f>'[3]COMPARATIVO RECEITA CAIXA'!$B$16</f>
        <v>966122.04999999993</v>
      </c>
      <c r="E8" s="33">
        <v>1189.25</v>
      </c>
      <c r="F8" s="10">
        <f>C8+D8+E8</f>
        <v>1793413.0499999998</v>
      </c>
      <c r="I8" s="1"/>
    </row>
    <row r="9" spans="2:9" x14ac:dyDescent="0.25">
      <c r="B9" s="18" t="s">
        <v>7</v>
      </c>
      <c r="C9" s="38">
        <f>'[3]COMPARATIVO RECEITA CAIXA'!$C$17</f>
        <v>1089391.23</v>
      </c>
      <c r="D9" s="38">
        <f>'[3]COMPARATIVO RECEITA CAIXA'!$C$16</f>
        <v>1088771.76</v>
      </c>
      <c r="E9" s="33">
        <v>24858.82</v>
      </c>
      <c r="F9" s="10">
        <f t="shared" ref="F9:F19" si="0">C9+D9+E9</f>
        <v>2203021.81</v>
      </c>
    </row>
    <row r="10" spans="2:9" x14ac:dyDescent="0.25">
      <c r="B10" s="18" t="s">
        <v>8</v>
      </c>
      <c r="C10" s="38">
        <f>'[3]COMPARATIVO RECEITA CAIXA'!$D$17</f>
        <v>1174969.1700000002</v>
      </c>
      <c r="D10" s="38">
        <f>'[3]COMPARATIVO RECEITA CAIXA'!$D$16</f>
        <v>1129501.2</v>
      </c>
      <c r="E10" s="33">
        <v>4824.1099999999997</v>
      </c>
      <c r="F10" s="10">
        <f t="shared" si="0"/>
        <v>2309294.48</v>
      </c>
    </row>
    <row r="11" spans="2:9" x14ac:dyDescent="0.25">
      <c r="B11" s="18" t="s">
        <v>9</v>
      </c>
      <c r="C11" s="32">
        <f>'[3]COMPARATIVO RECEITA CAIXA'!$E$17</f>
        <v>1120397.73</v>
      </c>
      <c r="D11" s="32">
        <f>'[3]COMPARATIVO RECEITA CAIXA'!$E$16</f>
        <v>971412.37</v>
      </c>
      <c r="E11" s="33">
        <v>6638.13</v>
      </c>
      <c r="F11" s="10">
        <f t="shared" si="0"/>
        <v>2098448.23</v>
      </c>
    </row>
    <row r="12" spans="2:9" x14ac:dyDescent="0.25">
      <c r="B12" s="18" t="s">
        <v>10</v>
      </c>
      <c r="C12" s="32">
        <f>'[3]COMPARATIVO RECEITA CAIXA'!$F$17</f>
        <v>1223339.0099999998</v>
      </c>
      <c r="D12" s="32">
        <f>'[3]COMPARATIVO RECEITA CAIXA'!$F$16</f>
        <v>1222243.6000000001</v>
      </c>
      <c r="E12" s="33">
        <v>2768.06</v>
      </c>
      <c r="F12" s="10">
        <f t="shared" si="0"/>
        <v>2448350.67</v>
      </c>
    </row>
    <row r="13" spans="2:9" x14ac:dyDescent="0.25">
      <c r="B13" s="18" t="s">
        <v>11</v>
      </c>
      <c r="C13" s="32">
        <f>'[3]COMPARATIVO RECEITA CAIXA'!$G$17</f>
        <v>1032693.6299999999</v>
      </c>
      <c r="D13" s="32">
        <f>'[3]COMPARATIVO RECEITA CAIXA'!$G$16</f>
        <v>1195841.5699999998</v>
      </c>
      <c r="E13" s="33">
        <v>1828.03</v>
      </c>
      <c r="F13" s="10">
        <f t="shared" si="0"/>
        <v>2230363.2299999995</v>
      </c>
    </row>
    <row r="14" spans="2:9" x14ac:dyDescent="0.25">
      <c r="B14" s="18" t="s">
        <v>12</v>
      </c>
      <c r="C14" s="32">
        <f>'[3]COMPARATIVO RECEITA CAIXA'!$H$17</f>
        <v>1090808.67</v>
      </c>
      <c r="D14" s="32">
        <f>'[3]COMPARATIVO RECEITA CAIXA'!$H$16</f>
        <v>1186633.18</v>
      </c>
      <c r="E14" s="33">
        <v>393.67</v>
      </c>
      <c r="F14" s="10">
        <f t="shared" si="0"/>
        <v>2277835.5199999996</v>
      </c>
    </row>
    <row r="15" spans="2:9" x14ac:dyDescent="0.25">
      <c r="B15" s="18" t="s">
        <v>13</v>
      </c>
      <c r="C15" s="32">
        <f>'[3]COMPARATIVO RECEITA CAIXA'!$I$17</f>
        <v>1035705.6900000001</v>
      </c>
      <c r="D15" s="32">
        <f>'[3]COMPARATIVO RECEITA CAIXA'!$I$16</f>
        <v>1219235.1400000001</v>
      </c>
      <c r="E15" s="33">
        <v>6782.35</v>
      </c>
      <c r="F15" s="10">
        <f t="shared" si="0"/>
        <v>2261723.1800000002</v>
      </c>
    </row>
    <row r="16" spans="2:9" x14ac:dyDescent="0.25">
      <c r="B16" s="18" t="s">
        <v>14</v>
      </c>
      <c r="C16" s="32">
        <f>'[4]COMPARATIVO PUBLICAÇÕES'!$J$19</f>
        <v>969287.31</v>
      </c>
      <c r="D16" s="32">
        <f>'[4]COMPARATIVO PUBLICAÇÕES'!$J$18</f>
        <v>1150776.18</v>
      </c>
      <c r="E16" s="33">
        <v>352.52</v>
      </c>
      <c r="F16" s="10">
        <f t="shared" si="0"/>
        <v>2120416.0100000002</v>
      </c>
    </row>
    <row r="17" spans="2:6" x14ac:dyDescent="0.25">
      <c r="B17" s="18" t="s">
        <v>15</v>
      </c>
      <c r="C17" s="32">
        <f>'[3]COMPARATIVO RECEITA CAIXA'!$K$17</f>
        <v>848248.64999999991</v>
      </c>
      <c r="D17" s="32">
        <f>'[3]COMPARATIVO RECEITA CAIXA'!$K$16</f>
        <v>1048865.24</v>
      </c>
      <c r="E17" s="33">
        <v>37651.51</v>
      </c>
      <c r="F17" s="10">
        <f t="shared" si="0"/>
        <v>1934765.4</v>
      </c>
    </row>
    <row r="18" spans="2:6" x14ac:dyDescent="0.25">
      <c r="B18" s="18" t="s">
        <v>16</v>
      </c>
      <c r="C18" s="32">
        <f>'[3]COMPARATIVO RECEITA CAIXA'!$L$17</f>
        <v>877129.59000000008</v>
      </c>
      <c r="D18" s="32">
        <f>'[3]COMPARATIVO RECEITA CAIXA'!$L$16</f>
        <v>959329.88</v>
      </c>
      <c r="E18" s="33">
        <v>48192.76</v>
      </c>
      <c r="F18" s="10">
        <f t="shared" si="0"/>
        <v>1884652.2300000002</v>
      </c>
    </row>
    <row r="19" spans="2:6" x14ac:dyDescent="0.25">
      <c r="B19" s="18" t="s">
        <v>17</v>
      </c>
      <c r="C19" s="32">
        <f>'[3]COMPARATIVO RECEITA CAIXA'!$M$17</f>
        <v>699949.59000000008</v>
      </c>
      <c r="D19" s="32">
        <f>'[3]COMPARATIVO RECEITA CAIXA'!$M$16</f>
        <v>991396.41</v>
      </c>
      <c r="E19" s="33">
        <v>28887.49</v>
      </c>
      <c r="F19" s="10">
        <f t="shared" si="0"/>
        <v>1720233.49</v>
      </c>
    </row>
    <row r="20" spans="2:6" x14ac:dyDescent="0.25">
      <c r="B20" s="13" t="s">
        <v>18</v>
      </c>
      <c r="C20" s="14">
        <f>SUM(C8:C19)</f>
        <v>11988022.020000001</v>
      </c>
      <c r="D20" s="14">
        <f>SUM(D8:D19)</f>
        <v>13130128.580000002</v>
      </c>
      <c r="E20" s="14">
        <f t="shared" ref="E20:F20" si="1">SUM(E8:E19)</f>
        <v>164366.69999999998</v>
      </c>
      <c r="F20" s="14">
        <f t="shared" si="1"/>
        <v>25282517.299999997</v>
      </c>
    </row>
    <row r="68" spans="5:6" x14ac:dyDescent="0.25">
      <c r="E68" s="2"/>
      <c r="F68" s="16"/>
    </row>
  </sheetData>
  <mergeCells count="4">
    <mergeCell ref="B2:D2"/>
    <mergeCell ref="B3:D3"/>
    <mergeCell ref="B4:D4"/>
    <mergeCell ref="B6:F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8"/>
  <sheetViews>
    <sheetView showGridLines="0" workbookViewId="0">
      <selection activeCell="E7" sqref="E7"/>
    </sheetView>
  </sheetViews>
  <sheetFormatPr defaultRowHeight="15" x14ac:dyDescent="0.25"/>
  <cols>
    <col min="2" max="2" width="18.140625" bestFit="1" customWidth="1"/>
    <col min="3" max="3" width="20.5703125" style="15" customWidth="1"/>
    <col min="4" max="4" width="21.85546875" style="15" customWidth="1"/>
    <col min="5" max="5" width="21" bestFit="1" customWidth="1"/>
    <col min="6" max="6" width="21" style="15" bestFit="1" customWidth="1"/>
    <col min="7" max="7" width="14.140625" customWidth="1"/>
    <col min="8" max="8" width="18.5703125" customWidth="1"/>
    <col min="9" max="9" width="16.85546875" customWidth="1"/>
    <col min="10" max="10" width="16" customWidth="1"/>
    <col min="11" max="11" width="16.85546875" customWidth="1"/>
    <col min="12" max="12" width="14" customWidth="1"/>
    <col min="13" max="13" width="18.42578125" customWidth="1"/>
    <col min="14" max="15" width="20.85546875" customWidth="1"/>
    <col min="16" max="16" width="8" customWidth="1"/>
    <col min="17" max="17" width="20.85546875" customWidth="1"/>
    <col min="18" max="18" width="9.5703125" customWidth="1"/>
    <col min="19" max="19" width="20.85546875" customWidth="1"/>
    <col min="20" max="20" width="9.28515625" customWidth="1"/>
    <col min="21" max="21" width="20.85546875" customWidth="1"/>
    <col min="22" max="22" width="8.28515625" customWidth="1"/>
    <col min="23" max="23" width="20.85546875" customWidth="1"/>
    <col min="24" max="24" width="9.7109375" customWidth="1"/>
    <col min="25" max="25" width="20.85546875" customWidth="1"/>
    <col min="26" max="26" width="12.7109375" bestFit="1" customWidth="1"/>
  </cols>
  <sheetData>
    <row r="1" spans="2:9" x14ac:dyDescent="0.25">
      <c r="F1" s="30"/>
    </row>
    <row r="2" spans="2:9" s="3" customFormat="1" ht="15.75" customHeight="1" x14ac:dyDescent="0.25">
      <c r="B2" s="42" t="s">
        <v>19</v>
      </c>
      <c r="C2" s="43"/>
      <c r="D2" s="43"/>
      <c r="E2" s="19"/>
      <c r="F2" s="20"/>
    </row>
    <row r="3" spans="2:9" s="3" customFormat="1" ht="15.75" customHeight="1" x14ac:dyDescent="0.25">
      <c r="B3" s="44" t="s">
        <v>0</v>
      </c>
      <c r="C3" s="45"/>
      <c r="D3" s="45"/>
      <c r="E3" s="5"/>
      <c r="F3" s="21"/>
    </row>
    <row r="4" spans="2:9" s="3" customFormat="1" ht="15.75" customHeight="1" x14ac:dyDescent="0.25">
      <c r="B4" s="46" t="s">
        <v>26</v>
      </c>
      <c r="C4" s="47"/>
      <c r="D4" s="47"/>
      <c r="E4" s="22"/>
      <c r="F4" s="23"/>
    </row>
    <row r="5" spans="2:9" s="3" customFormat="1" ht="15.75" x14ac:dyDescent="0.25">
      <c r="B5" s="4"/>
      <c r="C5" s="17"/>
      <c r="D5" s="12"/>
      <c r="E5" s="24" t="s">
        <v>20</v>
      </c>
      <c r="F5" s="25">
        <v>45170</v>
      </c>
    </row>
    <row r="6" spans="2:9" ht="34.5" customHeight="1" x14ac:dyDescent="0.25">
      <c r="B6" s="48" t="s">
        <v>4</v>
      </c>
      <c r="C6" s="48"/>
      <c r="D6" s="48"/>
      <c r="E6" s="48"/>
      <c r="F6" s="48"/>
    </row>
    <row r="7" spans="2:9" ht="30.75" customHeight="1" x14ac:dyDescent="0.25">
      <c r="B7" s="6" t="s">
        <v>25</v>
      </c>
      <c r="C7" s="7" t="s">
        <v>1</v>
      </c>
      <c r="D7" s="7" t="s">
        <v>2</v>
      </c>
      <c r="E7" s="8" t="s">
        <v>3</v>
      </c>
      <c r="F7" s="8" t="s">
        <v>5</v>
      </c>
    </row>
    <row r="8" spans="2:9" x14ac:dyDescent="0.25">
      <c r="B8" s="18" t="s">
        <v>6</v>
      </c>
      <c r="C8" s="9">
        <v>843376.8</v>
      </c>
      <c r="D8" s="9">
        <v>991782.51</v>
      </c>
      <c r="E8" s="33">
        <v>6026.71</v>
      </c>
      <c r="F8" s="10">
        <f>C8+D8+E8</f>
        <v>1841186.02</v>
      </c>
      <c r="I8" s="1"/>
    </row>
    <row r="9" spans="2:9" x14ac:dyDescent="0.25">
      <c r="B9" s="18" t="s">
        <v>7</v>
      </c>
      <c r="C9" s="9">
        <v>851438.49</v>
      </c>
      <c r="D9" s="9">
        <v>971473.44</v>
      </c>
      <c r="E9" s="33">
        <v>326.51</v>
      </c>
      <c r="F9" s="10">
        <f t="shared" ref="F9:F19" si="0">C9+D9+E9</f>
        <v>1823238.44</v>
      </c>
    </row>
    <row r="10" spans="2:9" x14ac:dyDescent="0.25">
      <c r="B10" s="18" t="s">
        <v>8</v>
      </c>
      <c r="C10" s="9">
        <v>1389977.1</v>
      </c>
      <c r="D10" s="9">
        <v>1462578.57</v>
      </c>
      <c r="E10" s="33">
        <v>818.39</v>
      </c>
      <c r="F10" s="10">
        <f t="shared" si="0"/>
        <v>2853374.06</v>
      </c>
    </row>
    <row r="11" spans="2:9" x14ac:dyDescent="0.25">
      <c r="B11" s="18" t="s">
        <v>9</v>
      </c>
      <c r="C11" s="9">
        <v>1307056.56</v>
      </c>
      <c r="D11" s="9">
        <v>1259666.29</v>
      </c>
      <c r="E11" s="33">
        <v>659.37</v>
      </c>
      <c r="F11" s="10">
        <f t="shared" si="0"/>
        <v>2567382.2200000002</v>
      </c>
    </row>
    <row r="12" spans="2:9" x14ac:dyDescent="0.25">
      <c r="B12" s="18" t="s">
        <v>10</v>
      </c>
      <c r="C12" s="9">
        <v>1021619.88</v>
      </c>
      <c r="D12" s="9">
        <v>1158730.17</v>
      </c>
      <c r="E12" s="33">
        <v>1109.1400000000001</v>
      </c>
      <c r="F12" s="10">
        <f t="shared" si="0"/>
        <v>2181459.19</v>
      </c>
    </row>
    <row r="13" spans="2:9" x14ac:dyDescent="0.25">
      <c r="B13" s="18" t="s">
        <v>11</v>
      </c>
      <c r="C13" s="9">
        <v>893341.56</v>
      </c>
      <c r="D13" s="9">
        <v>1085184.33</v>
      </c>
      <c r="E13" s="33">
        <v>516.76</v>
      </c>
      <c r="F13" s="10">
        <f t="shared" si="0"/>
        <v>1979042.6500000001</v>
      </c>
    </row>
    <row r="14" spans="2:9" x14ac:dyDescent="0.25">
      <c r="B14" s="18" t="s">
        <v>12</v>
      </c>
      <c r="C14" s="9">
        <v>812547.48</v>
      </c>
      <c r="D14" s="9">
        <v>1231679.01</v>
      </c>
      <c r="E14" s="33">
        <v>544.9</v>
      </c>
      <c r="F14" s="10">
        <f t="shared" si="0"/>
        <v>2044771.39</v>
      </c>
    </row>
    <row r="15" spans="2:9" x14ac:dyDescent="0.25">
      <c r="B15" s="18" t="s">
        <v>13</v>
      </c>
      <c r="C15" s="34">
        <v>913362.9</v>
      </c>
      <c r="D15" s="34">
        <v>1197558.22</v>
      </c>
      <c r="E15" s="34">
        <v>1055.26</v>
      </c>
      <c r="F15" s="10">
        <f t="shared" si="0"/>
        <v>2111976.38</v>
      </c>
    </row>
    <row r="16" spans="2:9" x14ac:dyDescent="0.25">
      <c r="B16" s="18" t="s">
        <v>14</v>
      </c>
      <c r="C16" s="34">
        <v>871814.19</v>
      </c>
      <c r="D16" s="34">
        <v>1037161.11</v>
      </c>
      <c r="E16" s="34">
        <v>1779.46</v>
      </c>
      <c r="F16" s="10">
        <f t="shared" si="0"/>
        <v>1910754.7599999998</v>
      </c>
    </row>
    <row r="17" spans="2:6" x14ac:dyDescent="0.25">
      <c r="B17" s="18" t="s">
        <v>15</v>
      </c>
      <c r="C17" s="34">
        <v>796512.69</v>
      </c>
      <c r="D17" s="34">
        <v>940613.81</v>
      </c>
      <c r="E17" s="34">
        <v>657.15</v>
      </c>
      <c r="F17" s="10">
        <f t="shared" si="0"/>
        <v>1737783.65</v>
      </c>
    </row>
    <row r="18" spans="2:6" x14ac:dyDescent="0.25">
      <c r="B18" s="18" t="s">
        <v>16</v>
      </c>
      <c r="C18" s="34">
        <v>873940.38</v>
      </c>
      <c r="D18" s="34">
        <v>965968.71</v>
      </c>
      <c r="E18" s="34">
        <v>1477.29</v>
      </c>
      <c r="F18" s="10">
        <f t="shared" si="0"/>
        <v>1841386.38</v>
      </c>
    </row>
    <row r="19" spans="2:6" x14ac:dyDescent="0.25">
      <c r="B19" s="18" t="s">
        <v>17</v>
      </c>
      <c r="C19" s="34">
        <v>1278176.5</v>
      </c>
      <c r="D19" s="34">
        <v>1280320.54</v>
      </c>
      <c r="E19" s="34">
        <v>700.79</v>
      </c>
      <c r="F19" s="10">
        <f t="shared" si="0"/>
        <v>2559197.83</v>
      </c>
    </row>
    <row r="20" spans="2:6" x14ac:dyDescent="0.25">
      <c r="B20" s="35" t="s">
        <v>18</v>
      </c>
      <c r="C20" s="36">
        <f>SUM(C8:C19)</f>
        <v>11853164.530000001</v>
      </c>
      <c r="D20" s="36">
        <f>SUM(D8:D19)</f>
        <v>13582716.710000001</v>
      </c>
      <c r="E20" s="36">
        <f t="shared" ref="E20:F20" si="1">SUM(E8:E19)</f>
        <v>15671.73</v>
      </c>
      <c r="F20" s="36">
        <f t="shared" si="1"/>
        <v>25451552.969999999</v>
      </c>
    </row>
    <row r="21" spans="2:6" x14ac:dyDescent="0.25">
      <c r="D21" s="41"/>
    </row>
    <row r="22" spans="2:6" x14ac:dyDescent="0.25">
      <c r="D22" s="41"/>
    </row>
    <row r="23" spans="2:6" x14ac:dyDescent="0.25">
      <c r="D23" s="41"/>
    </row>
    <row r="68" spans="5:6" x14ac:dyDescent="0.25">
      <c r="E68" s="2"/>
      <c r="F68" s="16"/>
    </row>
  </sheetData>
  <mergeCells count="4">
    <mergeCell ref="B2:D2"/>
    <mergeCell ref="B3:D3"/>
    <mergeCell ref="B4:D4"/>
    <mergeCell ref="B6:F6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8"/>
  <sheetViews>
    <sheetView showGridLines="0" workbookViewId="0">
      <selection activeCell="E17" sqref="E17"/>
    </sheetView>
  </sheetViews>
  <sheetFormatPr defaultRowHeight="15" x14ac:dyDescent="0.25"/>
  <cols>
    <col min="2" max="2" width="18.140625" bestFit="1" customWidth="1"/>
    <col min="3" max="3" width="20.5703125" style="15" customWidth="1"/>
    <col min="4" max="4" width="21.85546875" style="15" customWidth="1"/>
    <col min="5" max="5" width="21" bestFit="1" customWidth="1"/>
    <col min="6" max="6" width="21" style="15" bestFit="1" customWidth="1"/>
    <col min="7" max="7" width="14.140625" customWidth="1"/>
    <col min="8" max="8" width="18.5703125" customWidth="1"/>
    <col min="9" max="9" width="16.85546875" customWidth="1"/>
    <col min="10" max="10" width="16" customWidth="1"/>
    <col min="11" max="11" width="16.85546875" customWidth="1"/>
    <col min="12" max="12" width="14" customWidth="1"/>
    <col min="13" max="13" width="18.42578125" customWidth="1"/>
    <col min="14" max="15" width="20.85546875" customWidth="1"/>
    <col min="16" max="16" width="8" customWidth="1"/>
    <col min="17" max="17" width="20.85546875" customWidth="1"/>
    <col min="18" max="18" width="9.5703125" customWidth="1"/>
    <col min="19" max="19" width="20.85546875" customWidth="1"/>
    <col min="20" max="20" width="9.28515625" customWidth="1"/>
    <col min="21" max="21" width="20.85546875" customWidth="1"/>
    <col min="22" max="22" width="8.28515625" customWidth="1"/>
    <col min="23" max="23" width="20.85546875" customWidth="1"/>
    <col min="24" max="24" width="9.7109375" customWidth="1"/>
    <col min="25" max="25" width="20.85546875" customWidth="1"/>
    <col min="26" max="26" width="12.7109375" bestFit="1" customWidth="1"/>
  </cols>
  <sheetData>
    <row r="1" spans="2:9" x14ac:dyDescent="0.25">
      <c r="F1" s="30"/>
    </row>
    <row r="2" spans="2:9" s="3" customFormat="1" ht="15.75" customHeight="1" x14ac:dyDescent="0.25">
      <c r="B2" s="42" t="s">
        <v>19</v>
      </c>
      <c r="C2" s="43"/>
      <c r="D2" s="43"/>
      <c r="E2" s="19"/>
      <c r="F2" s="20"/>
    </row>
    <row r="3" spans="2:9" s="3" customFormat="1" ht="15.75" customHeight="1" x14ac:dyDescent="0.25">
      <c r="B3" s="44" t="s">
        <v>0</v>
      </c>
      <c r="C3" s="45"/>
      <c r="D3" s="45"/>
      <c r="E3" s="5"/>
      <c r="F3" s="21"/>
    </row>
    <row r="4" spans="2:9" s="3" customFormat="1" ht="15.75" customHeight="1" x14ac:dyDescent="0.25">
      <c r="B4" s="46" t="s">
        <v>26</v>
      </c>
      <c r="C4" s="47"/>
      <c r="D4" s="47"/>
      <c r="E4" s="22"/>
      <c r="F4" s="23"/>
    </row>
    <row r="5" spans="2:9" s="3" customFormat="1" ht="15.75" x14ac:dyDescent="0.25">
      <c r="B5" s="4"/>
      <c r="C5" s="17"/>
      <c r="D5" s="12"/>
      <c r="E5" s="24" t="s">
        <v>20</v>
      </c>
      <c r="F5" s="25">
        <v>45859</v>
      </c>
    </row>
    <row r="6" spans="2:9" ht="34.5" customHeight="1" x14ac:dyDescent="0.25">
      <c r="B6" s="48" t="s">
        <v>4</v>
      </c>
      <c r="C6" s="48"/>
      <c r="D6" s="48"/>
      <c r="E6" s="48"/>
      <c r="F6" s="48"/>
    </row>
    <row r="7" spans="2:9" ht="30.75" customHeight="1" x14ac:dyDescent="0.25">
      <c r="B7" s="6" t="s">
        <v>27</v>
      </c>
      <c r="C7" s="7" t="s">
        <v>1</v>
      </c>
      <c r="D7" s="7" t="s">
        <v>2</v>
      </c>
      <c r="E7" s="8" t="s">
        <v>3</v>
      </c>
      <c r="F7" s="8" t="s">
        <v>5</v>
      </c>
    </row>
    <row r="8" spans="2:9" x14ac:dyDescent="0.25">
      <c r="B8" s="18" t="s">
        <v>6</v>
      </c>
      <c r="C8" s="9">
        <v>655034.46</v>
      </c>
      <c r="D8" s="9">
        <v>808988.39</v>
      </c>
      <c r="E8" s="33">
        <v>1730.94</v>
      </c>
      <c r="F8" s="10">
        <f>C8+D8+E8</f>
        <v>1465753.79</v>
      </c>
      <c r="I8" s="1"/>
    </row>
    <row r="9" spans="2:9" x14ac:dyDescent="0.25">
      <c r="B9" s="18" t="s">
        <v>7</v>
      </c>
      <c r="C9" s="9">
        <v>667675.81999999995</v>
      </c>
      <c r="D9" s="9">
        <v>1171750.17</v>
      </c>
      <c r="E9" s="33">
        <v>884.45</v>
      </c>
      <c r="F9" s="10">
        <f t="shared" ref="F9:F19" si="0">C9+D9+E9</f>
        <v>1840310.4399999997</v>
      </c>
    </row>
    <row r="10" spans="2:9" x14ac:dyDescent="0.25">
      <c r="B10" s="18" t="s">
        <v>8</v>
      </c>
      <c r="C10" s="9">
        <v>702341.52</v>
      </c>
      <c r="D10" s="9">
        <v>810765.37</v>
      </c>
      <c r="E10" s="33">
        <v>10531.85</v>
      </c>
      <c r="F10" s="10">
        <f t="shared" si="0"/>
        <v>1523638.7400000002</v>
      </c>
    </row>
    <row r="11" spans="2:9" x14ac:dyDescent="0.25">
      <c r="B11" s="18" t="s">
        <v>9</v>
      </c>
      <c r="C11" s="9">
        <v>1037654.67</v>
      </c>
      <c r="D11" s="9">
        <v>1131700.8999999999</v>
      </c>
      <c r="E11" s="33">
        <v>385</v>
      </c>
      <c r="F11" s="10">
        <f t="shared" si="0"/>
        <v>2169740.5699999998</v>
      </c>
    </row>
    <row r="12" spans="2:9" x14ac:dyDescent="0.25">
      <c r="B12" s="18" t="s">
        <v>10</v>
      </c>
      <c r="C12" s="9">
        <v>882267.81</v>
      </c>
      <c r="D12" s="9">
        <v>850133.63</v>
      </c>
      <c r="E12" s="33">
        <v>195.47</v>
      </c>
      <c r="F12" s="10">
        <f t="shared" si="0"/>
        <v>1732596.91</v>
      </c>
    </row>
    <row r="13" spans="2:9" x14ac:dyDescent="0.25">
      <c r="B13" s="18" t="s">
        <v>11</v>
      </c>
      <c r="C13" s="9">
        <v>889089.24</v>
      </c>
      <c r="D13" s="9">
        <v>932401.83</v>
      </c>
      <c r="E13" s="33">
        <v>4138.38</v>
      </c>
      <c r="F13" s="10">
        <f t="shared" si="0"/>
        <v>1825629.4499999997</v>
      </c>
    </row>
    <row r="14" spans="2:9" x14ac:dyDescent="0.25">
      <c r="B14" s="18" t="s">
        <v>12</v>
      </c>
      <c r="C14" s="9">
        <v>882002.04</v>
      </c>
      <c r="D14" s="9">
        <v>971917.61</v>
      </c>
      <c r="E14" s="33">
        <v>330.04</v>
      </c>
      <c r="F14" s="10">
        <f t="shared" si="0"/>
        <v>1854249.69</v>
      </c>
    </row>
    <row r="15" spans="2:9" x14ac:dyDescent="0.25">
      <c r="B15" s="18" t="s">
        <v>13</v>
      </c>
      <c r="C15" s="34">
        <v>865030.33</v>
      </c>
      <c r="D15" s="34">
        <v>881565.13</v>
      </c>
      <c r="E15" s="33">
        <v>881.22</v>
      </c>
      <c r="F15" s="10">
        <f t="shared" si="0"/>
        <v>1747476.68</v>
      </c>
    </row>
    <row r="16" spans="2:9" x14ac:dyDescent="0.25">
      <c r="B16" s="18" t="s">
        <v>14</v>
      </c>
      <c r="C16" s="34">
        <v>703475.84</v>
      </c>
      <c r="D16" s="34">
        <v>783702.15</v>
      </c>
      <c r="E16" s="33">
        <v>104340.94</v>
      </c>
      <c r="F16" s="10">
        <f>C16+D16+E16</f>
        <v>1591518.93</v>
      </c>
    </row>
    <row r="17" spans="2:6" x14ac:dyDescent="0.25">
      <c r="B17" s="18" t="s">
        <v>15</v>
      </c>
      <c r="C17" s="34">
        <v>638645.31000000006</v>
      </c>
      <c r="D17" s="34">
        <v>783888.27</v>
      </c>
      <c r="E17" s="34">
        <v>387.38</v>
      </c>
      <c r="F17" s="10">
        <f t="shared" si="0"/>
        <v>1422920.96</v>
      </c>
    </row>
    <row r="18" spans="2:6" x14ac:dyDescent="0.25">
      <c r="B18" s="18" t="s">
        <v>16</v>
      </c>
      <c r="C18" s="34">
        <v>655654.59</v>
      </c>
      <c r="D18" s="34">
        <v>750494.78</v>
      </c>
      <c r="E18" s="34">
        <v>1180.43</v>
      </c>
      <c r="F18" s="10">
        <f t="shared" si="0"/>
        <v>1407329.8</v>
      </c>
    </row>
    <row r="19" spans="2:6" x14ac:dyDescent="0.25">
      <c r="B19" s="18" t="s">
        <v>17</v>
      </c>
      <c r="C19" s="34">
        <v>568659.21</v>
      </c>
      <c r="D19" s="34">
        <v>730628.3</v>
      </c>
      <c r="E19" s="34">
        <v>2506.65</v>
      </c>
      <c r="F19" s="10">
        <f t="shared" si="0"/>
        <v>1301794.1599999999</v>
      </c>
    </row>
    <row r="20" spans="2:6" x14ac:dyDescent="0.25">
      <c r="B20" s="35" t="s">
        <v>18</v>
      </c>
      <c r="C20" s="36">
        <f>SUM(C8:C19)</f>
        <v>9147530.8399999999</v>
      </c>
      <c r="D20" s="36">
        <f>SUM(D8:D19)</f>
        <v>10607936.530000001</v>
      </c>
      <c r="E20" s="36">
        <f t="shared" ref="E20:F20" si="1">SUM(E8:E19)</f>
        <v>127492.75</v>
      </c>
      <c r="F20" s="36">
        <f t="shared" si="1"/>
        <v>19882960.119999997</v>
      </c>
    </row>
    <row r="68" spans="5:6" x14ac:dyDescent="0.25">
      <c r="E68" s="2"/>
      <c r="F68" s="16"/>
    </row>
  </sheetData>
  <mergeCells count="4">
    <mergeCell ref="B2:D2"/>
    <mergeCell ref="B3:D3"/>
    <mergeCell ref="B4:D4"/>
    <mergeCell ref="B6:F6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8"/>
  <sheetViews>
    <sheetView showGridLines="0" tabSelected="1" workbookViewId="0">
      <selection activeCell="H33" sqref="H33"/>
    </sheetView>
  </sheetViews>
  <sheetFormatPr defaultRowHeight="15" x14ac:dyDescent="0.25"/>
  <cols>
    <col min="2" max="2" width="18.140625" bestFit="1" customWidth="1"/>
    <col min="3" max="3" width="20.5703125" style="15" customWidth="1"/>
    <col min="4" max="4" width="21.85546875" style="15" customWidth="1"/>
    <col min="5" max="5" width="21" bestFit="1" customWidth="1"/>
    <col min="6" max="6" width="21" style="15" bestFit="1" customWidth="1"/>
    <col min="7" max="7" width="14.140625" customWidth="1"/>
    <col min="8" max="8" width="18.5703125" customWidth="1"/>
    <col min="9" max="9" width="16.85546875" customWidth="1"/>
    <col min="10" max="10" width="16" customWidth="1"/>
    <col min="11" max="11" width="16.85546875" customWidth="1"/>
    <col min="12" max="12" width="14" customWidth="1"/>
    <col min="13" max="13" width="18.42578125" customWidth="1"/>
    <col min="14" max="15" width="20.85546875" customWidth="1"/>
    <col min="16" max="16" width="8" customWidth="1"/>
    <col min="17" max="17" width="20.85546875" customWidth="1"/>
    <col min="18" max="18" width="9.5703125" customWidth="1"/>
    <col min="19" max="19" width="20.85546875" customWidth="1"/>
    <col min="20" max="20" width="9.28515625" customWidth="1"/>
    <col min="21" max="21" width="20.85546875" customWidth="1"/>
    <col min="22" max="22" width="8.28515625" customWidth="1"/>
    <col min="23" max="23" width="20.85546875" customWidth="1"/>
    <col min="24" max="24" width="9.7109375" customWidth="1"/>
    <col min="25" max="25" width="20.85546875" customWidth="1"/>
    <col min="26" max="26" width="12.7109375" bestFit="1" customWidth="1"/>
  </cols>
  <sheetData>
    <row r="1" spans="2:9" x14ac:dyDescent="0.25">
      <c r="F1" s="30"/>
    </row>
    <row r="2" spans="2:9" s="3" customFormat="1" ht="15.75" customHeight="1" x14ac:dyDescent="0.25">
      <c r="B2" s="42" t="s">
        <v>19</v>
      </c>
      <c r="C2" s="43"/>
      <c r="D2" s="43"/>
      <c r="E2" s="19"/>
      <c r="F2" s="20"/>
    </row>
    <row r="3" spans="2:9" s="3" customFormat="1" ht="15.75" customHeight="1" x14ac:dyDescent="0.25">
      <c r="B3" s="44" t="s">
        <v>0</v>
      </c>
      <c r="C3" s="45"/>
      <c r="D3" s="45"/>
      <c r="E3" s="5"/>
      <c r="F3" s="21"/>
    </row>
    <row r="4" spans="2:9" s="3" customFormat="1" ht="15.75" customHeight="1" x14ac:dyDescent="0.25">
      <c r="B4" s="46" t="s">
        <v>26</v>
      </c>
      <c r="C4" s="47"/>
      <c r="D4" s="47"/>
      <c r="E4" s="22"/>
      <c r="F4" s="23"/>
    </row>
    <row r="5" spans="2:9" s="3" customFormat="1" ht="15.75" x14ac:dyDescent="0.25">
      <c r="B5" s="4"/>
      <c r="C5" s="17"/>
      <c r="D5" s="12"/>
      <c r="E5" s="24" t="s">
        <v>20</v>
      </c>
      <c r="F5" s="25">
        <v>45495</v>
      </c>
    </row>
    <row r="6" spans="2:9" ht="34.5" customHeight="1" x14ac:dyDescent="0.25">
      <c r="B6" s="48" t="s">
        <v>4</v>
      </c>
      <c r="C6" s="48"/>
      <c r="D6" s="48"/>
      <c r="E6" s="48"/>
      <c r="F6" s="48"/>
    </row>
    <row r="7" spans="2:9" ht="30.75" customHeight="1" x14ac:dyDescent="0.25">
      <c r="B7" s="6" t="s">
        <v>28</v>
      </c>
      <c r="C7" s="7" t="s">
        <v>1</v>
      </c>
      <c r="D7" s="7" t="s">
        <v>2</v>
      </c>
      <c r="E7" s="8" t="s">
        <v>29</v>
      </c>
      <c r="F7" s="8" t="s">
        <v>5</v>
      </c>
    </row>
    <row r="8" spans="2:9" x14ac:dyDescent="0.25">
      <c r="B8" s="18" t="s">
        <v>6</v>
      </c>
      <c r="C8" s="9">
        <v>567064.59</v>
      </c>
      <c r="D8" s="9">
        <v>601976.30000000005</v>
      </c>
      <c r="E8" s="33">
        <v>11317.48</v>
      </c>
      <c r="F8" s="10">
        <f>C8+D8+E8</f>
        <v>1180358.3700000001</v>
      </c>
      <c r="I8" s="1"/>
    </row>
    <row r="9" spans="2:9" x14ac:dyDescent="0.25">
      <c r="B9" s="18" t="s">
        <v>7</v>
      </c>
      <c r="C9" s="9">
        <v>720856.83</v>
      </c>
      <c r="D9" s="9">
        <v>673728.18</v>
      </c>
      <c r="E9" s="33">
        <v>333.06</v>
      </c>
      <c r="F9" s="10">
        <f t="shared" ref="F9:F19" si="0">C9+D9+E9</f>
        <v>1394918.07</v>
      </c>
    </row>
    <row r="10" spans="2:9" x14ac:dyDescent="0.25">
      <c r="B10" s="18" t="s">
        <v>8</v>
      </c>
      <c r="C10" s="9">
        <v>732550.71</v>
      </c>
      <c r="D10" s="9">
        <v>650154.32999999996</v>
      </c>
      <c r="E10" s="33">
        <v>2520.04</v>
      </c>
      <c r="F10" s="10">
        <f t="shared" si="0"/>
        <v>1385225.08</v>
      </c>
    </row>
    <row r="11" spans="2:9" x14ac:dyDescent="0.25">
      <c r="B11" s="18" t="s">
        <v>9</v>
      </c>
      <c r="C11" s="9">
        <v>976438.98</v>
      </c>
      <c r="D11" s="9">
        <v>1042003.08</v>
      </c>
      <c r="E11" s="33">
        <v>194.15</v>
      </c>
      <c r="F11" s="10">
        <f t="shared" si="0"/>
        <v>2018636.21</v>
      </c>
    </row>
    <row r="12" spans="2:9" x14ac:dyDescent="0.25">
      <c r="B12" s="18" t="s">
        <v>10</v>
      </c>
      <c r="C12" s="9">
        <v>813964.92</v>
      </c>
      <c r="D12" s="9">
        <v>702180.84</v>
      </c>
      <c r="E12" s="33">
        <v>963.54</v>
      </c>
      <c r="F12" s="10">
        <f t="shared" si="0"/>
        <v>1517109.3</v>
      </c>
    </row>
    <row r="13" spans="2:9" x14ac:dyDescent="0.25">
      <c r="B13" s="18" t="s">
        <v>11</v>
      </c>
      <c r="C13" s="9">
        <v>727855.44</v>
      </c>
      <c r="D13" s="9">
        <v>817976.28</v>
      </c>
      <c r="E13" s="33">
        <v>2132.67</v>
      </c>
      <c r="F13" s="10">
        <f t="shared" si="0"/>
        <v>1547964.39</v>
      </c>
    </row>
    <row r="14" spans="2:9" x14ac:dyDescent="0.25">
      <c r="B14" s="18" t="s">
        <v>12</v>
      </c>
      <c r="C14" s="9"/>
      <c r="D14" s="9"/>
      <c r="E14" s="33"/>
      <c r="F14" s="10">
        <f t="shared" si="0"/>
        <v>0</v>
      </c>
    </row>
    <row r="15" spans="2:9" x14ac:dyDescent="0.25">
      <c r="B15" s="18" t="s">
        <v>13</v>
      </c>
      <c r="C15" s="34"/>
      <c r="D15" s="34"/>
      <c r="E15" s="33"/>
      <c r="F15" s="10">
        <f t="shared" si="0"/>
        <v>0</v>
      </c>
    </row>
    <row r="16" spans="2:9" x14ac:dyDescent="0.25">
      <c r="B16" s="18" t="s">
        <v>14</v>
      </c>
      <c r="C16" s="34"/>
      <c r="D16" s="34"/>
      <c r="E16" s="33"/>
      <c r="F16" s="10">
        <f>C16+D16+E16</f>
        <v>0</v>
      </c>
    </row>
    <row r="17" spans="2:6" x14ac:dyDescent="0.25">
      <c r="B17" s="18" t="s">
        <v>15</v>
      </c>
      <c r="C17" s="34"/>
      <c r="D17" s="34"/>
      <c r="E17" s="34"/>
      <c r="F17" s="10">
        <f t="shared" si="0"/>
        <v>0</v>
      </c>
    </row>
    <row r="18" spans="2:6" x14ac:dyDescent="0.25">
      <c r="B18" s="18" t="s">
        <v>16</v>
      </c>
      <c r="C18" s="34"/>
      <c r="D18" s="34"/>
      <c r="E18" s="34"/>
      <c r="F18" s="10">
        <f t="shared" si="0"/>
        <v>0</v>
      </c>
    </row>
    <row r="19" spans="2:6" x14ac:dyDescent="0.25">
      <c r="B19" s="18" t="s">
        <v>17</v>
      </c>
      <c r="C19" s="34"/>
      <c r="D19" s="34"/>
      <c r="E19" s="34"/>
      <c r="F19" s="10">
        <f t="shared" si="0"/>
        <v>0</v>
      </c>
    </row>
    <row r="20" spans="2:6" x14ac:dyDescent="0.25">
      <c r="B20" s="35" t="s">
        <v>18</v>
      </c>
      <c r="C20" s="36">
        <f>SUM(C8:C19)</f>
        <v>4538731.47</v>
      </c>
      <c r="D20" s="36">
        <f>SUM(D8:D19)</f>
        <v>4488019.01</v>
      </c>
      <c r="E20" s="36">
        <f t="shared" ref="E20:F20" si="1">SUM(E8:E19)</f>
        <v>17460.939999999995</v>
      </c>
      <c r="F20" s="36">
        <f t="shared" si="1"/>
        <v>9044211.4199999999</v>
      </c>
    </row>
    <row r="68" spans="5:6" x14ac:dyDescent="0.25">
      <c r="E68" s="2"/>
      <c r="F68" s="16"/>
    </row>
  </sheetData>
  <mergeCells count="4">
    <mergeCell ref="B2:D2"/>
    <mergeCell ref="B3:D3"/>
    <mergeCell ref="B4:D4"/>
    <mergeCell ref="B6:F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2</vt:i4>
      </vt:variant>
    </vt:vector>
  </HeadingPairs>
  <TitlesOfParts>
    <vt:vector size="9" baseType="lpstr">
      <vt:lpstr>RECEITA DOMG-e 2019</vt:lpstr>
      <vt:lpstr>RECEITA DOMG-e 2020</vt:lpstr>
      <vt:lpstr>RECEITA DOMG-e 2021</vt:lpstr>
      <vt:lpstr>RECEITA DOMG-e 2022</vt:lpstr>
      <vt:lpstr>RECEITA DOMG-e 2023</vt:lpstr>
      <vt:lpstr>RECEITA DOMG-e 2024</vt:lpstr>
      <vt:lpstr>RECEITA DOMG-e 2025</vt:lpstr>
      <vt:lpstr>'RECEITA DOMG-e 2019'!Area_de_impressao</vt:lpstr>
      <vt:lpstr>'RECEITA DOMG-e 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SEGOV</dc:creator>
  <cp:lastModifiedBy>Silvia Maria da Cunha Martins Pinheiro (SEGOV)</cp:lastModifiedBy>
  <cp:lastPrinted>2020-08-25T16:29:15Z</cp:lastPrinted>
  <dcterms:created xsi:type="dcterms:W3CDTF">2020-08-24T19:08:21Z</dcterms:created>
  <dcterms:modified xsi:type="dcterms:W3CDTF">2025-07-22T15:29:38Z</dcterms:modified>
</cp:coreProperties>
</file>